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2.xml" ContentType="application/vnd.openxmlformats-officedocument.spreadsheetml.comments+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codeName="ThisWorkbook"/>
  <mc:AlternateContent xmlns:mc="http://schemas.openxmlformats.org/markup-compatibility/2006">
    <mc:Choice Requires="x15">
      <x15ac:absPath xmlns:x15ac="http://schemas.microsoft.com/office/spreadsheetml/2010/11/ac" url="https://d.docs.live.net/eb128e9dbd02b1c0/Documents/Bilyarra Consult/Companies/Great Northern M/PRCP/Schedule/"/>
    </mc:Choice>
  </mc:AlternateContent>
  <xr:revisionPtr revIDLastSave="1212" documentId="11_CBA465A883A537F95013991A922FED6A498A1CBD" xr6:coauthVersionLast="47" xr6:coauthVersionMax="47" xr10:uidLastSave="{07A2E32D-9007-4F73-9C55-DC2425FC12D1}"/>
  <bookViews>
    <workbookView xWindow="-120" yWindow="-120" windowWidth="20730" windowHeight="11760" firstSheet="1" activeTab="7" xr2:uid="{00000000-000D-0000-FFFF-FFFF00000000}"/>
  </bookViews>
  <sheets>
    <sheet name="Instructions" sheetId="1" r:id="rId1"/>
    <sheet name="RA1" sheetId="2" r:id="rId2"/>
    <sheet name="RA2" sheetId="11" r:id="rId3"/>
    <sheet name="RA3" sheetId="13" r:id="rId4"/>
    <sheet name="RA4" sheetId="14" r:id="rId5"/>
    <sheet name="working sheet for RA2" sheetId="12" r:id="rId6"/>
    <sheet name="IA1" sheetId="4" r:id="rId7"/>
    <sheet name="Rehabilitation Area Milestones"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V16" i="11" l="1"/>
  <c r="AT16" i="11"/>
  <c r="AJ16" i="11"/>
  <c r="Z11" i="11"/>
  <c r="Z12" i="11"/>
  <c r="Z13" i="11"/>
  <c r="Z14" i="11"/>
  <c r="Z15" i="11"/>
  <c r="Z16" i="11"/>
  <c r="O11" i="11"/>
  <c r="O12" i="11"/>
  <c r="O13" i="11"/>
  <c r="O14" i="11"/>
  <c r="O15" i="11"/>
  <c r="O16" i="11"/>
  <c r="L11" i="11"/>
  <c r="L12" i="11"/>
  <c r="L13" i="11"/>
  <c r="L14" i="11"/>
  <c r="L15" i="11"/>
  <c r="L16" i="11"/>
  <c r="AO11" i="11"/>
  <c r="AO12" i="11"/>
  <c r="AO13" i="11"/>
  <c r="AO14" i="11"/>
  <c r="AO15" i="11"/>
  <c r="AM11" i="11"/>
  <c r="AM12" i="11"/>
  <c r="AM13" i="11"/>
  <c r="AM14" i="11"/>
  <c r="AM15" i="11"/>
  <c r="AK11" i="11"/>
  <c r="AK12" i="11"/>
  <c r="AK13" i="11"/>
  <c r="AK14" i="11"/>
  <c r="AK15" i="11"/>
  <c r="E15" i="11"/>
  <c r="BB14" i="12"/>
  <c r="AF14" i="12"/>
  <c r="AP14" i="12"/>
  <c r="U14" i="12"/>
  <c r="R14" i="12"/>
  <c r="M14" i="12"/>
  <c r="Q12" i="12"/>
  <c r="R12" i="12" s="1"/>
  <c r="S12" i="12" s="1"/>
  <c r="T12" i="12" s="1"/>
  <c r="U12" i="12" s="1"/>
  <c r="V12" i="12" s="1"/>
  <c r="W12" i="12" s="1"/>
  <c r="X12" i="12" s="1"/>
  <c r="Y12" i="12" s="1"/>
  <c r="Z12" i="12" s="1"/>
  <c r="AA12" i="12" s="1"/>
  <c r="AB12" i="12" s="1"/>
  <c r="AC12" i="12" s="1"/>
  <c r="AD12" i="12" s="1"/>
  <c r="AE12" i="12" s="1"/>
  <c r="AF12" i="12" s="1"/>
  <c r="AG12" i="12" s="1"/>
  <c r="AH12" i="12" s="1"/>
  <c r="AI12" i="12" s="1"/>
  <c r="AJ12" i="12" s="1"/>
  <c r="AK12" i="12" s="1"/>
  <c r="AL12" i="12" s="1"/>
  <c r="AM12" i="12" s="1"/>
  <c r="AN12" i="12" s="1"/>
  <c r="M12" i="12"/>
  <c r="N12" i="12" s="1"/>
  <c r="O12" i="12" s="1"/>
  <c r="P12" i="12" s="1"/>
  <c r="L12" i="12"/>
  <c r="K12"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L9" i="12"/>
  <c r="M9" i="12"/>
  <c r="N9" i="12"/>
  <c r="O9" i="12"/>
  <c r="P9" i="12"/>
  <c r="Q9" i="12"/>
  <c r="R9" i="12"/>
  <c r="S9" i="12"/>
  <c r="T9" i="12"/>
  <c r="U9" i="12"/>
  <c r="V9" i="12"/>
  <c r="W9" i="12"/>
  <c r="X9" i="12"/>
  <c r="Y9" i="12"/>
  <c r="Z9" i="12"/>
  <c r="AA9" i="12"/>
  <c r="AB9" i="12"/>
  <c r="AC9" i="12"/>
  <c r="AD9" i="12"/>
  <c r="AE9" i="12"/>
  <c r="AF9" i="12"/>
  <c r="AG9" i="12"/>
  <c r="AH9" i="12"/>
  <c r="AI9" i="12"/>
  <c r="AJ9" i="12"/>
  <c r="AK9" i="12"/>
  <c r="AL9" i="12"/>
  <c r="AM9" i="12"/>
  <c r="AN9" i="12"/>
  <c r="AO9" i="12"/>
  <c r="AP9" i="12"/>
  <c r="AQ9" i="12"/>
  <c r="N10" i="12"/>
  <c r="K9" i="12"/>
  <c r="B8" i="2"/>
  <c r="H12" i="12"/>
  <c r="B8" i="11" s="1"/>
  <c r="AO12" i="12" l="1"/>
  <c r="AP12" i="12" s="1"/>
  <c r="E4" i="2"/>
  <c r="AQ12" i="12" l="1"/>
  <c r="AR12" i="12" s="1"/>
  <c r="AZ14" i="12"/>
  <c r="G16" i="11"/>
  <c r="AS12" i="12" l="1"/>
  <c r="AT12" i="12" s="1"/>
  <c r="AU12" i="12" s="1"/>
  <c r="AV12" i="12" s="1"/>
  <c r="AW12" i="12" s="1"/>
  <c r="AX12" i="12" s="1"/>
  <c r="AY12" i="12" s="1"/>
  <c r="AZ12" i="12" s="1"/>
  <c r="BA12" i="12" s="1"/>
  <c r="BB12" i="12" s="1"/>
  <c r="M7" i="12"/>
  <c r="I7" i="12"/>
  <c r="C8" i="11" l="1"/>
  <c r="C15" i="11"/>
  <c r="C12" i="11"/>
  <c r="C11" i="11"/>
  <c r="C13" i="11"/>
  <c r="C14" i="11"/>
  <c r="E11" i="11"/>
  <c r="E13" i="11"/>
  <c r="E12" i="11"/>
  <c r="E14" i="11"/>
  <c r="E8" i="11" l="1"/>
  <c r="G8" i="11" l="1"/>
  <c r="G15" i="11"/>
  <c r="G11" i="11"/>
  <c r="G13" i="11"/>
  <c r="G14" i="11"/>
  <c r="G12" i="11"/>
  <c r="I8" i="11" l="1"/>
  <c r="I11" i="11"/>
  <c r="I12" i="11"/>
  <c r="I14" i="11"/>
  <c r="I13" i="11"/>
  <c r="I15" i="11"/>
  <c r="K8" i="11" l="1"/>
  <c r="K13" i="11"/>
  <c r="K15" i="11"/>
  <c r="K12" i="11"/>
  <c r="K14" i="11"/>
  <c r="K11" i="11"/>
  <c r="M8" i="11" l="1"/>
  <c r="M15" i="11"/>
  <c r="M13" i="11"/>
  <c r="M12" i="11"/>
  <c r="M11" i="11"/>
  <c r="M14" i="11"/>
  <c r="W13" i="11" l="1"/>
  <c r="W15" i="11"/>
  <c r="W12" i="11"/>
  <c r="W14" i="11"/>
  <c r="O8" i="11"/>
  <c r="Q8" i="11" l="1"/>
  <c r="Q11" i="11"/>
  <c r="Q14" i="11"/>
  <c r="Q12" i="11"/>
  <c r="Q13" i="11"/>
  <c r="Q15" i="11"/>
  <c r="S8" i="11" l="1"/>
  <c r="S13" i="11"/>
  <c r="S11" i="11"/>
  <c r="S14" i="11"/>
  <c r="S12" i="11"/>
  <c r="S15" i="11"/>
  <c r="U8" i="11" l="1"/>
  <c r="U15" i="11"/>
  <c r="U12" i="11"/>
  <c r="U13" i="11"/>
  <c r="U11" i="11"/>
  <c r="U14" i="11"/>
  <c r="W8" i="11" l="1"/>
  <c r="W11" i="11"/>
  <c r="Y8" i="11" l="1"/>
  <c r="Y15" i="11"/>
  <c r="Y11" i="11"/>
  <c r="Y13" i="11"/>
  <c r="Y12" i="11"/>
  <c r="Y14" i="11"/>
  <c r="AA8" i="11" l="1"/>
  <c r="AA13" i="11"/>
  <c r="AA14" i="11"/>
  <c r="AA11" i="11"/>
  <c r="AA15" i="11"/>
  <c r="AA12" i="11"/>
  <c r="AC8" i="11" l="1"/>
  <c r="AC12" i="11"/>
  <c r="AC14" i="11"/>
  <c r="AC15" i="11"/>
  <c r="AC13" i="11"/>
  <c r="AC11" i="11"/>
  <c r="AE8" i="11" l="1"/>
  <c r="AE15" i="11"/>
  <c r="AE11" i="11"/>
  <c r="AE12" i="11"/>
  <c r="AE13" i="11"/>
  <c r="AE14" i="11"/>
  <c r="AG8" i="11" l="1"/>
  <c r="AG11" i="11"/>
  <c r="AG13" i="11"/>
  <c r="AG14" i="11"/>
  <c r="AG12" i="11"/>
  <c r="AG15" i="11"/>
  <c r="AI8" i="11" l="1"/>
  <c r="AI12" i="11"/>
  <c r="AI14" i="11"/>
  <c r="AI13" i="11"/>
  <c r="AI15" i="11"/>
  <c r="AI1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Bilyarra Consulting Pty Ltd</author>
  </authors>
  <commentList>
    <comment ref="B8" authorId="0" shapeId="0" xr:uid="{5BAE27E1-86E9-4122-8B54-B2B0C7FADBD1}">
      <text>
        <r>
          <rPr>
            <b/>
            <sz val="9"/>
            <color indexed="81"/>
            <rFont val="Tahoma"/>
            <family val="2"/>
          </rPr>
          <t>Bilyarra Consulting Pty Ltd:</t>
        </r>
        <r>
          <rPr>
            <sz val="9"/>
            <color indexed="81"/>
            <rFont val="Tahoma"/>
            <family val="2"/>
          </rPr>
          <t xml:space="preserve">
ML 70285 current rehab 1.58ha; est additional dsn 1ha
ML70286 current rehab 1.2ha; est additional dsn 0.5ha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Bilyarra Consulting Pty Ltd</author>
  </authors>
  <commentList>
    <comment ref="J4" authorId="0" shapeId="0" xr:uid="{76F354D8-7600-4EDE-9042-E493FD237305}">
      <text>
        <r>
          <rPr>
            <b/>
            <sz val="9"/>
            <color indexed="81"/>
            <rFont val="Tahoma"/>
            <family val="2"/>
          </rPr>
          <t>Bilyarra Consulting Pty Ltd:</t>
        </r>
        <r>
          <rPr>
            <sz val="9"/>
            <color indexed="81"/>
            <rFont val="Tahoma"/>
            <family val="2"/>
          </rPr>
          <t xml:space="preserve">
Tryangle East Plant Area</t>
        </r>
      </text>
    </comment>
    <comment ref="C5" authorId="0" shapeId="0" xr:uid="{3CBB81F7-CE8D-4FC7-B727-DD2CF7E8B181}">
      <text>
        <r>
          <rPr>
            <b/>
            <sz val="9"/>
            <color indexed="81"/>
            <rFont val="Tahoma"/>
            <family val="2"/>
          </rPr>
          <t>Bilyarra Consulting Pty Ltd:</t>
        </r>
        <r>
          <rPr>
            <sz val="9"/>
            <color indexed="81"/>
            <rFont val="Tahoma"/>
            <family val="2"/>
          </rPr>
          <t xml:space="preserve">
Existing Rehab ripped/seeded as at Jan 2022</t>
        </r>
      </text>
    </comment>
    <comment ref="I6" authorId="0" shapeId="0" xr:uid="{0DF515D4-7783-4FB3-B22A-600060C874BA}">
      <text>
        <r>
          <rPr>
            <b/>
            <sz val="9"/>
            <color indexed="81"/>
            <rFont val="Tahoma"/>
            <family val="2"/>
          </rPr>
          <t>Bilyarra Consulting Pty Ltd:</t>
        </r>
        <r>
          <rPr>
            <sz val="9"/>
            <color indexed="81"/>
            <rFont val="Tahoma"/>
            <family val="2"/>
          </rPr>
          <t xml:space="preserve">
Small Hill .55
PL2 5.2
Banana 1.55
BOT 2.4</t>
        </r>
      </text>
    </comment>
    <comment ref="I7" authorId="0" shapeId="0" xr:uid="{FBE0E02A-0B68-4E86-BB32-E7E99E55429E}">
      <text>
        <r>
          <rPr>
            <b/>
            <sz val="9"/>
            <color indexed="81"/>
            <rFont val="Tahoma"/>
            <family val="2"/>
          </rPr>
          <t>Bilyarra Consulting Pty Ltd:</t>
        </r>
        <r>
          <rPr>
            <sz val="9"/>
            <color indexed="81"/>
            <rFont val="Tahoma"/>
            <family val="2"/>
          </rPr>
          <t xml:space="preserve">
West Lagoon</t>
        </r>
      </text>
    </comment>
    <comment ref="K7" authorId="0" shapeId="0" xr:uid="{2F1D41EB-5E5F-4B7B-A7C1-9ADFEA598E20}">
      <text>
        <r>
          <rPr>
            <b/>
            <sz val="9"/>
            <color indexed="81"/>
            <rFont val="Tahoma"/>
            <family val="2"/>
          </rPr>
          <t>Bilyarra Consulting Pty Ltd:</t>
        </r>
        <r>
          <rPr>
            <sz val="9"/>
            <color indexed="81"/>
            <rFont val="Tahoma"/>
            <family val="2"/>
          </rPr>
          <t xml:space="preserve">
Tryangle East</t>
        </r>
      </text>
    </comment>
  </commentList>
</comments>
</file>

<file path=xl/sharedStrings.xml><?xml version="1.0" encoding="utf-8"?>
<sst xmlns="http://schemas.openxmlformats.org/spreadsheetml/2006/main" count="184" uniqueCount="82">
  <si>
    <t>Rehabilitation area</t>
  </si>
  <si>
    <t>Relevant activities</t>
  </si>
  <si>
    <t>Date area is available</t>
  </si>
  <si>
    <t>Milestone completed by</t>
  </si>
  <si>
    <t>Milestone Reference</t>
  </si>
  <si>
    <t>RM</t>
  </si>
  <si>
    <t>Cumulative area achieved (ha)</t>
  </si>
  <si>
    <t>Milestone reference</t>
  </si>
  <si>
    <t>Rehabilitation milestone</t>
  </si>
  <si>
    <t>Milestone criteria</t>
  </si>
  <si>
    <t>RM1</t>
  </si>
  <si>
    <t>RM2</t>
  </si>
  <si>
    <t>RM3</t>
  </si>
  <si>
    <t>RM4</t>
  </si>
  <si>
    <t>RM5</t>
  </si>
  <si>
    <t>RA1</t>
  </si>
  <si>
    <t>IA1</t>
  </si>
  <si>
    <t>Improvement area</t>
  </si>
  <si>
    <t>Total size (ha)</t>
  </si>
  <si>
    <t>NUMA</t>
  </si>
  <si>
    <t>Cumulative area available (ha)</t>
  </si>
  <si>
    <t>MM</t>
  </si>
  <si>
    <t>Commencement of first milestone:
&lt;insert milestone reference&gt;</t>
  </si>
  <si>
    <t>Commencement of first milestone: 
&lt;insert milestone reference&gt;</t>
  </si>
  <si>
    <t>RM6</t>
  </si>
  <si>
    <t>RM7</t>
  </si>
  <si>
    <t>RM8</t>
  </si>
  <si>
    <t>RM9</t>
  </si>
  <si>
    <t>RM10</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</si>
  <si>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</si>
  <si>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</si>
  <si>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</si>
  <si>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</si>
  <si>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10/12/xxxx</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</si>
  <si>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</si>
  <si>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</si>
  <si>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</si>
  <si>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</si>
  <si>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</si>
  <si>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</si>
  <si>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</si>
  <si>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RM1).</t>
  </si>
  <si>
    <t>4) Insert the relevant number in the "Milestone reference" column (i.e. MM1).</t>
  </si>
  <si>
    <t>Total rehabilitation area size (ha)</t>
  </si>
  <si>
    <t>Post-mining land uses (PMLU)</t>
  </si>
  <si>
    <t>PMLU</t>
  </si>
  <si>
    <t>Scrub lead fossicking area</t>
  </si>
  <si>
    <t>Area disturbed by mining</t>
  </si>
  <si>
    <t xml:space="preserve">mining </t>
  </si>
  <si>
    <t>tails</t>
  </si>
  <si>
    <t>Area dsn</t>
  </si>
  <si>
    <t>Area available mining</t>
  </si>
  <si>
    <t>Area available plant area</t>
  </si>
  <si>
    <t>West Lagoon</t>
  </si>
  <si>
    <t>Tryangle East</t>
  </si>
  <si>
    <t>RA3</t>
  </si>
  <si>
    <t>Industrial Area including shed</t>
  </si>
  <si>
    <t>Milestone RM1 completed by</t>
  </si>
  <si>
    <t xml:space="preserve">RM2 </t>
  </si>
  <si>
    <t xml:space="preserve">Area ripped with grader or dozer
</t>
  </si>
  <si>
    <t>Area smoothed with chain/used track behind dozer</t>
  </si>
  <si>
    <t xml:space="preserve">i) Road to Industrial area and cattle yards not disturbed by mining and left by agreement with the landholder
       a) 6 metres wide;
       b) have a formed crown with table drains each side,
       c) may be gravelled; and
       d) drainage lines may be built up with gravel using poly pipe as culverts.
ii) Access tracks not disturbed by mining and left by agreement with the landholder 
       a) 2 metres wide; 
       b)have disturbance limited to 2 wheel tracks; and
       c) will not be gravelled, have culverts or visible signs of erosion in the wheel tracks.
Signed letter from landholder that the roads and tracks are in an acceptable condition and that landholder will in future be responsible for these property assets.
Domain inspected and signed off by SQEP as safe and stable.
</t>
  </si>
  <si>
    <t>grazing</t>
  </si>
  <si>
    <t>Achievement of PMLU i.e. land in a condition to be returned to background landholder</t>
  </si>
  <si>
    <t>Stockpiled topsoil off disturbed area distributed uniformly over disturbed area.</t>
  </si>
  <si>
    <t>Roads and Tracks required by Landholder</t>
  </si>
  <si>
    <t>Industrial Area
a) all rubbish and waste removed
b) all equipment and services not required by landholder removed
c) Letter from background landholder that area is in acceptable condition and landholder is in future responsibile for area.</t>
  </si>
  <si>
    <t>Desired final landform achieved</t>
  </si>
  <si>
    <t>Topsoil placed</t>
  </si>
  <si>
    <t>Topsoil smoothed</t>
  </si>
  <si>
    <t>Landform including topsoil ripped</t>
  </si>
  <si>
    <t xml:space="preserve">Area seeded with desired seed mix </t>
  </si>
  <si>
    <t>Achievement of PMLU i.e. land in a condition similar to remainder of ML/Scrub Lead</t>
  </si>
  <si>
    <t>cumulative RM5</t>
  </si>
  <si>
    <t>RM 6 Certified Rehab</t>
  </si>
  <si>
    <t>Mining RM5</t>
  </si>
  <si>
    <t>Tails RM5</t>
  </si>
  <si>
    <t>RA2</t>
  </si>
  <si>
    <t xml:space="preserve">a) area reshaped to final landform with slopes of less than 15%;
b) overburden deficit managed with dry tails or oversize carted from Plant Area;
c) plant water ponds crowded and capped during reshaping to promote drying slowing this step with plant areas;
b) drainage lines in final landfom are continuous with surrounding landform; and
c) no voids with the exception of stock water storages. </t>
  </si>
  <si>
    <t>10kg/ha of pasture grasses applied.</t>
  </si>
  <si>
    <t xml:space="preserve">i) Pasture
  a) 50% of quadrats have achieved total projective pasture cover exceeding 30% using the Qld DAF Stocktake monitoring procedure
  b) Total projective cover of weeds will be less than 5% of total projective cover or less than background levels on nearby pasture land
  c) Cover in low lying wet areas will be assessed on the native sedges and forbs typically found on these areas on "Subera" with 50% of quadrats have achieved total projective cover exceeding 30% using the Qld DAF Stocktake monitoring procedure; and
     d) slope of spoil dumps, tails ponds, dams and roads/tracks will be &lt;15% whilst slopes of excavations/voids, toposil dumps and Infrastructure will be &gt;5%.
ii) Road to Industrial area and cattle yards left by agreement with the landholder
     a) 6 metres wide
     b) have a formed crown with table drains each side
     c) may be gravelled; and 
    d) drainage lines may be built up with gravel using poly pipe as culverts.
iii) Access tracks left by agreement with the landholder
       a) 2 metres wide;
       b) disturbance limited to 2 wheel tracks; and
        c) will not be gravelled, have culverts or visible signs of erosion in the wheel tracks.
iv) Stock Water Storages will 
        a)retain water; 
        b) have stable water entry points; and 
        c) be safe for stock to enter when levels are greater than 30%. 
These criteria will be demonstrated by a time series of photographs.  Storages will have water quality suitable for stock to drink demonstrated by Electrical Conductivity.  
Each domain will be inspected and signed off by SQEP as safe and stable.
Each domain will be inspected and signed off by Landholder that he is willing to accept responsibility for future management of this area as  rehabilitated.
</t>
  </si>
  <si>
    <t>Total projective cover, slope and erosion similar to analogue transects.  Analogue transects will be located in ML or adjacent to ML on Scrub Lead.
Domain inspected and signed off by SQEP as safe and stable.
Feedback from community consultation documented.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</si>
</sst>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7"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b/>
      <u/>
      <sz val="11"/>
      <color theme="1"/>
      <name val="Calibri"/>
      <family val="2"/>
      <scheme val="minor"/>
    </font>
    <font>
      <sz val="9"/>
      <color indexed="81"/>
      <name val="Tahoma"/>
      <family val="2"/>
    </font>
    <font>
      <b/>
      <sz val="9"/>
      <color indexed="81"/>
      <name val="Tahoma"/>
      <family val="2"/>
    </font>
  </fonts>
  <fills count="11">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s>
  <cellStyleXfs count="1">
    <xf numFmtId="0" fontId="0" fillId="0" borderId="0"/>
  </cellStyleXfs>
  <cellXfs count="60">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2" xfId="0" applyBorder="1" applyAlignment="1">
      <alignment horizontal="left" vertical="center"/>
    </xf>
    <xf numFmtId="0" fontId="0" fillId="2" borderId="10" xfId="0" applyFill="1" applyBorder="1" applyAlignment="1">
      <alignment horizontal="left" vertical="center"/>
    </xf>
    <xf numFmtId="0" fontId="0" fillId="0" borderId="5" xfId="0" applyBorder="1" applyAlignment="1">
      <alignment horizontal="left" vertical="center"/>
    </xf>
    <xf numFmtId="0" fontId="0" fillId="0" borderId="0" xfId="0" applyFill="1"/>
    <xf numFmtId="0" fontId="3" fillId="5" borderId="4"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9" borderId="0" xfId="0" applyFill="1"/>
    <xf numFmtId="0" fontId="0" fillId="10" borderId="0" xfId="0" applyFill="1"/>
    <xf numFmtId="0" fontId="0" fillId="8" borderId="8" xfId="0" applyFill="1" applyBorder="1" applyAlignment="1">
      <alignment horizontal="center" vertical="center"/>
    </xf>
    <xf numFmtId="0" fontId="0" fillId="0" borderId="2" xfId="0" applyBorder="1" applyAlignment="1">
      <alignment horizontal="left" vertical="center" wrapText="1"/>
    </xf>
    <xf numFmtId="0" fontId="0" fillId="2" borderId="1" xfId="0" applyFont="1" applyFill="1" applyBorder="1" applyAlignment="1">
      <alignment horizontal="left" vertical="center"/>
    </xf>
    <xf numFmtId="0" fontId="0" fillId="2" borderId="1" xfId="0" applyFill="1" applyBorder="1" applyAlignment="1">
      <alignment horizontal="left" vertical="center" wrapText="1"/>
    </xf>
    <xf numFmtId="0" fontId="0" fillId="8" borderId="1" xfId="0" applyNumberFormat="1" applyFill="1" applyBorder="1" applyAlignment="1">
      <alignment horizontal="center" vertical="center"/>
    </xf>
    <xf numFmtId="1" fontId="0" fillId="0" borderId="0" xfId="0" applyNumberFormat="1"/>
    <xf numFmtId="1" fontId="0" fillId="7" borderId="1" xfId="0" applyNumberFormat="1" applyFill="1" applyBorder="1" applyAlignment="1">
      <alignment horizontal="center" vertical="center"/>
    </xf>
    <xf numFmtId="1" fontId="0" fillId="8" borderId="10" xfId="0" applyNumberFormat="1" applyFill="1" applyBorder="1" applyAlignment="1">
      <alignment horizontal="center" vertical="center"/>
    </xf>
    <xf numFmtId="0" fontId="0" fillId="0" borderId="2" xfId="0" applyFont="1" applyFill="1" applyBorder="1" applyAlignment="1">
      <alignment horizontal="left" vertical="center" wrapText="1"/>
    </xf>
    <xf numFmtId="0" fontId="0" fillId="0" borderId="2" xfId="0" applyFont="1" applyFill="1" applyBorder="1" applyAlignment="1">
      <alignment horizontal="left" vertical="center"/>
    </xf>
    <xf numFmtId="1" fontId="0" fillId="0" borderId="0" xfId="0" applyNumberFormat="1" applyFill="1"/>
    <xf numFmtId="1" fontId="0" fillId="8" borderId="1" xfId="0" applyNumberFormat="1" applyFill="1" applyBorder="1" applyAlignment="1">
      <alignment horizontal="center" vertical="center"/>
    </xf>
    <xf numFmtId="0" fontId="0" fillId="7" borderId="13" xfId="0" applyFill="1" applyBorder="1" applyAlignment="1">
      <alignment horizontal="center" vertical="center"/>
    </xf>
    <xf numFmtId="0" fontId="0" fillId="7" borderId="15" xfId="0" applyFill="1" applyBorder="1" applyAlignment="1">
      <alignment horizontal="center" vertical="center"/>
    </xf>
    <xf numFmtId="1" fontId="0" fillId="8" borderId="8" xfId="0" applyNumberFormat="1" applyFill="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4"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cellXfs>
  <cellStyles count="1">
    <cellStyle name="Normal" xfId="0" builtinId="0"/>
  </cellStyles>
  <dxfs count="496">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495"/>
      <tableStyleElement type="firstColumn" dxfId="494"/>
    </tableStyle>
    <tableStyle name="Table Style 2" pivot="0" count="2" xr9:uid="{00000000-0011-0000-FFFF-FFFF01000000}">
      <tableStyleElement type="wholeTable" dxfId="493"/>
      <tableStyleElement type="firstColumn" dxfId="492"/>
    </tableStyle>
    <tableStyle name="Table Style 3" pivot="0" count="4" xr9:uid="{00000000-0011-0000-FFFF-FFFF02000000}">
      <tableStyleElement type="wholeTable" dxfId="491"/>
      <tableStyleElement type="headerRow" dxfId="490"/>
      <tableStyleElement type="firstColumn" dxfId="489"/>
      <tableStyleElement type="secondColumnStripe" dxfId="48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O9" headerRowCount="0" totalsRowShown="0" headerRowDxfId="483" headerRowBorderDxfId="482" tableBorderDxfId="481" totalsRowBorderDxfId="480">
  <tableColumns count="15">
    <tableColumn id="1" xr3:uid="{00000000-0010-0000-0000-000001000000}" name="Column1" headerRowDxfId="479" dataDxfId="478"/>
    <tableColumn id="2" xr3:uid="{00000000-0010-0000-0000-000002000000}" name="Column2" headerRowDxfId="477" dataDxfId="476"/>
    <tableColumn id="3" xr3:uid="{00000000-0010-0000-0000-000003000000}" name="Column3" headerRowDxfId="475" dataDxfId="474"/>
    <tableColumn id="4" xr3:uid="{00000000-0010-0000-0000-000004000000}" name="Column4" headerRowDxfId="473" dataDxfId="472"/>
    <tableColumn id="5" xr3:uid="{00000000-0010-0000-0000-000005000000}" name="Column5" headerRowDxfId="471" dataDxfId="470"/>
    <tableColumn id="6" xr3:uid="{00000000-0010-0000-0000-000006000000}" name="Column6" headerRowDxfId="469" dataDxfId="468"/>
    <tableColumn id="7" xr3:uid="{00000000-0010-0000-0000-000007000000}" name="Column7" headerRowDxfId="467" dataDxfId="466"/>
    <tableColumn id="8" xr3:uid="{00000000-0010-0000-0000-000008000000}" name="Column8" headerRowDxfId="465" dataDxfId="464"/>
    <tableColumn id="9" xr3:uid="{00000000-0010-0000-0000-000009000000}" name="Column9" headerRowDxfId="463" dataDxfId="462"/>
    <tableColumn id="10" xr3:uid="{00000000-0010-0000-0000-00000A000000}" name="Column10" headerRowDxfId="461" dataDxfId="460"/>
    <tableColumn id="11" xr3:uid="{00000000-0010-0000-0000-00000B000000}" name="Column11" headerRowDxfId="459" dataDxfId="458"/>
    <tableColumn id="12" xr3:uid="{861F6F6D-B32B-4BEF-9992-043696EC6CD8}" name="Column12" headerRowDxfId="457" dataDxfId="456"/>
    <tableColumn id="13" xr3:uid="{B20AA72B-9C8A-4341-8FF8-064CA9230EF1}" name="Column13" headerRowDxfId="455" dataDxfId="454"/>
    <tableColumn id="14" xr3:uid="{E49117D2-214E-4C27-9CB0-3CBD93F5AA08}" name="Column14" headerRowDxfId="453" dataDxfId="452"/>
    <tableColumn id="15" xr3:uid="{C455A265-E413-4013-B0FD-2FC9DF0995F0}" name="Column15" headerRowDxfId="451" dataDxfId="450"/>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5" headerRowCount="0" totalsRowShown="0" headerRowDxfId="32" headerRowBorderDxfId="31" tableBorderDxfId="30" totalsRowBorderDxfId="29">
  <tableColumns count="11">
    <tableColumn id="1" xr3:uid="{00000000-0010-0000-0300-000001000000}" name="Column1" headerRowDxfId="28" dataDxfId="27"/>
    <tableColumn id="2" xr3:uid="{00000000-0010-0000-0300-000002000000}" name="Column2" headerRowDxfId="26" dataDxfId="25"/>
    <tableColumn id="3" xr3:uid="{00000000-0010-0000-0300-000003000000}" name="Column3" headerRowDxfId="24" dataDxfId="23"/>
    <tableColumn id="4" xr3:uid="{00000000-0010-0000-0300-000004000000}" name="Column4" headerRowDxfId="22" dataDxfId="21"/>
    <tableColumn id="5" xr3:uid="{00000000-0010-0000-0300-000005000000}" name="Column5" headerRowDxfId="20" dataDxfId="19"/>
    <tableColumn id="6" xr3:uid="{00000000-0010-0000-0300-000006000000}" name="Column6" headerRowDxfId="18" dataDxfId="17"/>
    <tableColumn id="7" xr3:uid="{00000000-0010-0000-0300-000007000000}" name="Column7" headerRowDxfId="16" dataDxfId="15"/>
    <tableColumn id="8" xr3:uid="{00000000-0010-0000-0300-000008000000}" name="Column8" headerRowDxfId="14" dataDxfId="13"/>
    <tableColumn id="9" xr3:uid="{00000000-0010-0000-0300-000009000000}" name="Column9" headerRowDxfId="12" dataDxfId="11"/>
    <tableColumn id="10" xr3:uid="{00000000-0010-0000-0300-00000A000000}" name="Column10" headerRowDxfId="10" dataDxfId="9"/>
    <tableColumn id="11" xr3:uid="{00000000-0010-0000-0300-00000B000000}" name="Column11" headerRowDxfId="8" dataDxfId="7"/>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5" totalsRowShown="0" headerRowDxfId="6" headerRowBorderDxfId="5" tableBorderDxfId="4" totalsRowBorderDxfId="3">
  <autoFilter ref="A1:C15" xr:uid="{00000000-0009-0000-0100-00000E000000}">
    <filterColumn colId="0" hiddenButton="1"/>
    <filterColumn colId="1" hiddenButton="1"/>
    <filterColumn colId="2" hiddenButton="1"/>
  </autoFilter>
  <tableColumns count="3">
    <tableColumn id="1" xr3:uid="{00000000-0010-0000-0400-000001000000}" name="Milestone reference" dataDxfId="2"/>
    <tableColumn id="2" xr3:uid="{00000000-0010-0000-0400-000002000000}" name="Rehabilitation milestone" dataDxfId="1"/>
    <tableColumn id="3" xr3:uid="{00000000-0010-0000-0400-000003000000}" name="Milestone criteria" dataDxfId="0"/>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6" headerRowCount="0" totalsRowShown="0" headerRowDxfId="449" headerRowBorderDxfId="448" tableBorderDxfId="447" totalsRowBorderDxfId="446">
  <tableColumns count="11">
    <tableColumn id="1" xr3:uid="{00000000-0010-0000-0100-000001000000}" name="Column1" headerRowDxfId="445" dataDxfId="444"/>
    <tableColumn id="2" xr3:uid="{00000000-0010-0000-0100-000002000000}" name="Column2" headerRowDxfId="443" dataDxfId="442"/>
    <tableColumn id="3" xr3:uid="{00000000-0010-0000-0100-000003000000}" name="Column3" headerRowDxfId="441" dataDxfId="440"/>
    <tableColumn id="4" xr3:uid="{00000000-0010-0000-0100-000004000000}" name="Column4" headerRowDxfId="439" dataDxfId="438"/>
    <tableColumn id="5" xr3:uid="{00000000-0010-0000-0100-000005000000}" name="Column5" headerRowDxfId="437" dataDxfId="436"/>
    <tableColumn id="6" xr3:uid="{00000000-0010-0000-0100-000006000000}" name="Column6" headerRowDxfId="435" dataDxfId="434"/>
    <tableColumn id="7" xr3:uid="{00000000-0010-0000-0100-000007000000}" name="Column7" headerRowDxfId="433" dataDxfId="432"/>
    <tableColumn id="8" xr3:uid="{00000000-0010-0000-0100-000008000000}" name="Column8" headerRowDxfId="431" dataDxfId="430"/>
    <tableColumn id="9" xr3:uid="{00000000-0010-0000-0100-000009000000}" name="Column9" headerRowDxfId="429" dataDxfId="428"/>
    <tableColumn id="10" xr3:uid="{00000000-0010-0000-0100-00000A000000}" name="Column10" headerRowDxfId="427" dataDxfId="426"/>
    <tableColumn id="11" xr3:uid="{00000000-0010-0000-0100-00000B000000}" name="Column11" headerRowDxfId="425" dataDxfId="424"/>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352EE2-C583-42C6-9491-45EE5EAE6FD9}" name="Table22" displayName="Table22" ref="A7:BJ9" headerRowCount="0" totalsRowShown="0" headerRowDxfId="414" headerRowBorderDxfId="413" tableBorderDxfId="412" totalsRowBorderDxfId="411">
  <tableColumns count="62">
    <tableColumn id="1" xr3:uid="{3A1B8E69-A8CD-481C-9EE6-B9C607F3F79D}" name="Column1" headerRowDxfId="410" dataDxfId="409"/>
    <tableColumn id="2" xr3:uid="{DCF891EC-D8C4-4EAB-9230-4641FACA1911}" name="Column2" headerRowDxfId="408" dataDxfId="407"/>
    <tableColumn id="3" xr3:uid="{1CE2102D-8FBD-4216-93BE-5A1DBF295FB1}" name="Column3" headerRowDxfId="406" dataDxfId="405"/>
    <tableColumn id="4" xr3:uid="{C9207688-B225-4A56-9AA8-676549141AB6}" name="Column4" headerRowDxfId="404" dataDxfId="403"/>
    <tableColumn id="5" xr3:uid="{009FA248-EDED-4C14-ACFB-C72566E7760A}" name="Column5" headerRowDxfId="402" dataDxfId="401"/>
    <tableColumn id="6" xr3:uid="{5B22BA3A-AD19-4DE9-AC49-BC6D406BAC24}" name="Column6" headerRowDxfId="400" dataDxfId="399"/>
    <tableColumn id="7" xr3:uid="{6101EF86-E66C-44D8-A0BF-CA7E5D9CCA14}" name="Column7" headerRowDxfId="398" dataDxfId="397"/>
    <tableColumn id="8" xr3:uid="{3181C0C8-C373-4E77-B712-D7D290B2FC63}" name="Column8" headerRowDxfId="396" dataDxfId="395"/>
    <tableColumn id="9" xr3:uid="{8C3A5831-2D32-4FF9-BD85-9070E8BEACF9}" name="Column9" headerRowDxfId="394" dataDxfId="393"/>
    <tableColumn id="10" xr3:uid="{17F8A82C-6AFB-45CA-BFCD-DE7B5791FA80}" name="Column10" headerRowDxfId="392" dataDxfId="391"/>
    <tableColumn id="11" xr3:uid="{CD8866F8-39D0-4B5B-A1DA-032098615267}" name="Column11" headerRowDxfId="390" dataDxfId="389"/>
    <tableColumn id="12" xr3:uid="{CCD59003-BEC3-482B-BD30-BE8B3E5B7EA6}" name="Column12" headerRowDxfId="388" dataDxfId="387"/>
    <tableColumn id="13" xr3:uid="{279822A9-6BC4-4C55-9692-7F506FB3868C}" name="Column13" headerRowDxfId="386" dataDxfId="385"/>
    <tableColumn id="14" xr3:uid="{6AA308E1-4777-4492-BF76-E54BDD104FDE}" name="Column14" headerRowDxfId="384" dataDxfId="383"/>
    <tableColumn id="15" xr3:uid="{F9C0F8F6-74AD-4F14-9EB2-85719112644B}" name="Column15" headerRowDxfId="382" dataDxfId="381"/>
    <tableColumn id="16" xr3:uid="{6A24F867-98D1-48F4-867E-001449A0BA5C}" name="Column16" headerRowDxfId="380" dataDxfId="379"/>
    <tableColumn id="17" xr3:uid="{858121ED-F67F-4B58-BA98-5872592C0186}" name="Column17" headerRowDxfId="378" dataDxfId="377"/>
    <tableColumn id="18" xr3:uid="{936A7A25-DE51-4716-BF3E-A29F3F3FF1A0}" name="Column18" headerRowDxfId="376" dataDxfId="375"/>
    <tableColumn id="19" xr3:uid="{3D88FA41-84B8-413E-88AD-E2019D60B9D0}" name="Column19" headerRowDxfId="374" dataDxfId="373"/>
    <tableColumn id="20" xr3:uid="{205C253E-2330-47EE-ADC3-D80CD93A5C51}" name="Column20" headerRowDxfId="372" dataDxfId="371"/>
    <tableColumn id="21" xr3:uid="{260A599D-1603-4065-B220-C33E4F490FE2}" name="Column21" headerRowDxfId="370" dataDxfId="369"/>
    <tableColumn id="22" xr3:uid="{C7A28E9F-A4B1-4769-86D8-4720E05D9835}" name="Column22" headerRowDxfId="368" dataDxfId="367"/>
    <tableColumn id="23" xr3:uid="{AB664C17-B882-444A-9AAF-52F07F6D6F42}" name="Column23" headerRowDxfId="366" dataDxfId="365"/>
    <tableColumn id="24" xr3:uid="{533CF6D6-C9F0-4FB7-B8CB-23D071FA1166}" name="Column24" headerRowDxfId="364" dataDxfId="363"/>
    <tableColumn id="25" xr3:uid="{B0F99BF1-E2D9-457D-88DD-46F974DBD936}" name="Column25" headerRowDxfId="362" dataDxfId="361"/>
    <tableColumn id="26" xr3:uid="{450C8C72-8B1A-4027-9AF1-EB7FE3FFB23E}" name="Column26" headerRowDxfId="360" dataDxfId="359"/>
    <tableColumn id="27" xr3:uid="{FEBB5D9D-1E34-4850-8915-9262FB86035C}" name="Column27" headerRowDxfId="358" dataDxfId="357"/>
    <tableColumn id="28" xr3:uid="{4F1123E3-5EB3-4C91-B876-5EE4A08C3639}" name="Column28" headerRowDxfId="356" dataDxfId="355"/>
    <tableColumn id="29" xr3:uid="{FFB9CED5-3999-49B6-8EEA-7CD2F95D9715}" name="Column29" headerRowDxfId="354" dataDxfId="353"/>
    <tableColumn id="30" xr3:uid="{35E025D8-ABB8-4A5F-B117-F66B314E8EA9}" name="Column30" headerRowDxfId="352" dataDxfId="351"/>
    <tableColumn id="31" xr3:uid="{6864A10E-F3DC-457A-9499-5F4D5AFCBEBB}" name="Column31" headerRowDxfId="350" dataDxfId="349"/>
    <tableColumn id="32" xr3:uid="{56ED1045-0EC2-4C4A-9245-BCBD89E802D1}" name="Column32" headerRowDxfId="348" dataDxfId="347"/>
    <tableColumn id="33" xr3:uid="{FFDF1455-27F9-4A21-9EFF-1ED6A18E465E}" name="Column33" headerRowDxfId="346" dataDxfId="345"/>
    <tableColumn id="34" xr3:uid="{3D981D40-9318-4A5D-9D9A-D31A7AFBCFAD}" name="Column34" headerRowDxfId="344" dataDxfId="343"/>
    <tableColumn id="35" xr3:uid="{92053EF6-D849-4A81-ACDD-BB2CA5800868}" name="Column35" headerRowDxfId="342" dataDxfId="341"/>
    <tableColumn id="36" xr3:uid="{2D34A776-B09F-41EF-BD91-781CB7FAF9D6}" name="Column36" headerRowDxfId="340" dataDxfId="339"/>
    <tableColumn id="37" xr3:uid="{59D1093B-FCA1-4B8B-BE2D-68C9DF5DC0C2}" name="Column37" headerRowDxfId="338" dataDxfId="337"/>
    <tableColumn id="38" xr3:uid="{CBA682A0-C375-48C1-9544-0372CD6C341C}" name="Column38" headerRowDxfId="336" dataDxfId="335"/>
    <tableColumn id="39" xr3:uid="{49871F4A-666C-49A4-A826-BEEA609F5ABF}" name="Column39" headerRowDxfId="334" dataDxfId="333"/>
    <tableColumn id="40" xr3:uid="{E0B6D863-578C-4654-8132-1280E42C0600}" name="Column40" headerRowDxfId="332" dataDxfId="331"/>
    <tableColumn id="41" xr3:uid="{A94DF3FD-43A8-4056-98E5-6BE7D431A65F}" name="Column41" headerRowDxfId="330" dataDxfId="329"/>
    <tableColumn id="42" xr3:uid="{C98858F5-4C36-4EBB-A995-885EA5A865E9}" name="Column42" headerRowDxfId="328" dataDxfId="327"/>
    <tableColumn id="43" xr3:uid="{AF5BEE4D-9D27-40CC-83D5-4C8EDD18B453}" name="Column43" headerRowDxfId="326" dataDxfId="325"/>
    <tableColumn id="44" xr3:uid="{B9089BA8-6C13-4BDB-9E07-F9B7874E1004}" name="Column44" headerRowDxfId="324" dataDxfId="323"/>
    <tableColumn id="45" xr3:uid="{000F5884-6525-464A-8EF8-F1697810B433}" name="Column45" headerRowDxfId="322" dataDxfId="321"/>
    <tableColumn id="46" xr3:uid="{FEF5065F-5E2C-438C-8CD1-89BFDAE83A97}" name="Column46" headerRowDxfId="320" dataDxfId="319"/>
    <tableColumn id="47" xr3:uid="{4E804E60-4BCA-469B-BF4E-9EABF874F28D}" name="Column47" headerRowDxfId="318" dataDxfId="317"/>
    <tableColumn id="48" xr3:uid="{71C423A8-DC2C-4435-9D67-B293EBC273C4}" name="Column48" headerRowDxfId="316" dataDxfId="315"/>
    <tableColumn id="49" xr3:uid="{2D02CA22-482B-447A-8791-F8F070EBC293}" name="Column49" headerRowDxfId="314" dataDxfId="313"/>
    <tableColumn id="50" xr3:uid="{2C06D20B-E479-4A11-8563-8762BA9EBAD3}" name="Column50" headerRowDxfId="312" dataDxfId="311"/>
    <tableColumn id="51" xr3:uid="{00CCE4D4-2AD4-4D4D-A6EA-1A757BBAA554}" name="Column51" headerRowDxfId="310" dataDxfId="309"/>
    <tableColumn id="52" xr3:uid="{1037CDB4-51F6-41A2-9FF9-F54A30E689A2}" name="Column52" headerRowDxfId="308" dataDxfId="307"/>
    <tableColumn id="53" xr3:uid="{01E139D1-DB91-4325-B32D-2C6775B9DE9B}" name="Column53" headerRowDxfId="306" dataDxfId="305"/>
    <tableColumn id="54" xr3:uid="{C2EF6DC3-F04E-4403-A753-14C72CC77937}" name="Column54" headerRowDxfId="304" dataDxfId="303"/>
    <tableColumn id="55" xr3:uid="{57E2077A-27EC-497F-AEF2-4D2654C7A854}" name="Column55" headerRowDxfId="302" dataDxfId="301"/>
    <tableColumn id="56" xr3:uid="{4282012F-AF1A-4065-819C-3713A852B27C}" name="Column56" headerRowDxfId="300" dataDxfId="299"/>
    <tableColumn id="57" xr3:uid="{C72E9CDD-2EB2-4E4A-AD6B-272EBC2509CE}" name="Column57" headerRowDxfId="298" dataDxfId="297"/>
    <tableColumn id="58" xr3:uid="{DBD8D941-ACAA-46B8-8124-7CB7DA2674E0}" name="Column58" headerRowDxfId="296" dataDxfId="295"/>
    <tableColumn id="59" xr3:uid="{9F91F50C-F8E5-414E-9809-F5CEF634F01A}" name="Column59" headerRowDxfId="294" dataDxfId="293"/>
    <tableColumn id="60" xr3:uid="{3898A68A-F90D-4718-BDD9-161C17507EB1}" name="Column60" headerRowDxfId="292" dataDxfId="291"/>
    <tableColumn id="61" xr3:uid="{B3BD3290-D660-4C6D-B9A6-3062DB8D30E1}" name="Column61" headerRowDxfId="290" dataDxfId="289"/>
    <tableColumn id="62" xr3:uid="{50608EF1-4A4B-4026-A8D8-FE0AEC7CB9B9}" name="Column62" headerRowDxfId="288" dataDxfId="287"/>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C804A3B-1E7F-4C3A-91F8-4B019577FCBA}" name="Table35" displayName="Table35" ref="A11:AV16" headerRowCount="0" totalsRowShown="0" headerRowDxfId="286" headerRowBorderDxfId="285" tableBorderDxfId="284" totalsRowBorderDxfId="283">
  <tableColumns count="48">
    <tableColumn id="1" xr3:uid="{944B5955-6D9A-486F-A1B2-DD60D575E185}" name="Column1" headerRowDxfId="282" dataDxfId="281"/>
    <tableColumn id="2" xr3:uid="{282D478F-BE41-4FC3-9414-D335659AC039}" name="Column2" headerRowDxfId="280" dataDxfId="279">
      <calculatedColumnFormula>'working sheet for RA2'!H12</calculatedColumnFormula>
    </tableColumn>
    <tableColumn id="3" xr3:uid="{DB1C759D-9557-4DA8-B937-AC64A83B8A0F}" name="Column3" headerRowDxfId="278" dataDxfId="277">
      <calculatedColumnFormula>'working sheet for RA2'!$I$12</calculatedColumnFormula>
    </tableColumn>
    <tableColumn id="4" xr3:uid="{AABE53BF-7ED0-4DB2-8ACE-28479B8FE424}" name="Column4" headerRowDxfId="276" dataDxfId="275"/>
    <tableColumn id="5" xr3:uid="{E0B2A064-0123-4FED-B202-8C50CFB5982C}" name="Column5" headerRowDxfId="274" dataDxfId="273">
      <calculatedColumnFormula>'working sheet for RA2'!$K$12</calculatedColumnFormula>
    </tableColumn>
    <tableColumn id="6" xr3:uid="{152F3574-98CA-4B2D-90AC-BB8DBD4C3D57}" name="Column6" headerRowDxfId="272" dataDxfId="271"/>
    <tableColumn id="7" xr3:uid="{F86A4949-74EF-458B-AD4C-B8EB6199116B}" name="Column7" headerRowDxfId="270" dataDxfId="269"/>
    <tableColumn id="8" xr3:uid="{0D5C7A02-7444-4792-B367-F65078724676}" name="Column8" headerRowDxfId="268" dataDxfId="267"/>
    <tableColumn id="9" xr3:uid="{A7E84798-C2CB-498B-8C86-BCD49BFF917A}" name="Column9" headerRowDxfId="266" dataDxfId="265">
      <calculatedColumnFormula>'working sheet for RA2'!$O$12</calculatedColumnFormula>
    </tableColumn>
    <tableColumn id="10" xr3:uid="{A2589C5F-8A3F-4B15-B566-D3C2A403CAB7}" name="Column10" headerRowDxfId="264" dataDxfId="263"/>
    <tableColumn id="11" xr3:uid="{6F7A9497-0AF3-4048-858A-A689449C2BC9}" name="Column11" headerRowDxfId="262" dataDxfId="261"/>
    <tableColumn id="12" xr3:uid="{12605FA7-DD1C-4E49-996A-7FAC4866E3DE}" name="Column12" headerRowDxfId="260" dataDxfId="259">
      <calculatedColumnFormula>'working sheet for RA2'!R9</calculatedColumnFormula>
    </tableColumn>
    <tableColumn id="13" xr3:uid="{C203F715-9452-46FF-9AFF-DAD82C524404}" name="Column13" headerRowDxfId="258" dataDxfId="257"/>
    <tableColumn id="14" xr3:uid="{7D6DAD38-56A2-4BC4-B706-678B24F2FA5F}" name="Column14" headerRowDxfId="256" dataDxfId="255"/>
    <tableColumn id="15" xr3:uid="{890B612C-2D7C-4D9D-A859-CC3067DC3C5D}" name="Column15" headerRowDxfId="254" dataDxfId="253">
      <calculatedColumnFormula>'working sheet for RA2'!U9</calculatedColumnFormula>
    </tableColumn>
    <tableColumn id="16" xr3:uid="{3A016E1D-DA37-4A76-AC70-CDDE1D519443}" name="Column16" headerRowDxfId="252" dataDxfId="251"/>
    <tableColumn id="17" xr3:uid="{0F0527CD-67EB-4CA8-A815-6B92CEF9025A}" name="Column17" headerRowDxfId="250" dataDxfId="249">
      <calculatedColumnFormula>'working sheet for RA2'!$W$12</calculatedColumnFormula>
    </tableColumn>
    <tableColumn id="18" xr3:uid="{C0AC65BB-57CB-4C1D-BD2E-3A8E7FBBCDE0}" name="Column18" headerRowDxfId="248" dataDxfId="247"/>
    <tableColumn id="19" xr3:uid="{BA1E06A5-5356-4793-B4D2-97C9A41738D8}" name="Column19" headerRowDxfId="246" dataDxfId="245">
      <calculatedColumnFormula>'working sheet for RA2'!$Y$12</calculatedColumnFormula>
    </tableColumn>
    <tableColumn id="20" xr3:uid="{BD50107A-0263-4038-A020-2591432B50E0}" name="Column20" headerRowDxfId="244" dataDxfId="243"/>
    <tableColumn id="21" xr3:uid="{FC4BAD59-A248-4301-B189-BB352D9400B4}" name="Column21" headerRowDxfId="242" dataDxfId="241"/>
    <tableColumn id="22" xr3:uid="{459907A5-05BE-47C7-B494-6790DDC308DE}" name="Column22" headerRowDxfId="240" dataDxfId="239"/>
    <tableColumn id="23" xr3:uid="{2D3FF65B-2838-4269-B703-3F4DDC7AB4C3}" name="Column23" headerRowDxfId="238" dataDxfId="237"/>
    <tableColumn id="24" xr3:uid="{7E6479A3-013A-44E5-808C-0984149DD956}" name="Column24" headerRowDxfId="236" dataDxfId="235"/>
    <tableColumn id="25" xr3:uid="{58E66161-6343-4252-B097-241732196F6B}" name="Column25" headerRowDxfId="234" dataDxfId="233">
      <calculatedColumnFormula>'working sheet for RA2'!$AE$12</calculatedColumnFormula>
    </tableColumn>
    <tableColumn id="26" xr3:uid="{37752180-2DBB-43CA-8283-4B34AC12A141}" name="Column26" headerRowDxfId="232" dataDxfId="231">
      <calculatedColumnFormula>'working sheet for RA2'!AF9</calculatedColumnFormula>
    </tableColumn>
    <tableColumn id="27" xr3:uid="{BEBD80F1-D08D-457C-AE22-A745FC96C322}" name="Column27" headerRowDxfId="230" dataDxfId="229">
      <calculatedColumnFormula>'working sheet for RA2'!$AG$12</calculatedColumnFormula>
    </tableColumn>
    <tableColumn id="28" xr3:uid="{CF179008-279C-450D-8FE4-6B9D2FB1C791}" name="Column28" headerRowDxfId="228" dataDxfId="227"/>
    <tableColumn id="29" xr3:uid="{0E5E3F33-3116-474D-8D5F-E4B41541F02F}" name="Column29" headerRowDxfId="226" dataDxfId="225">
      <calculatedColumnFormula>'working sheet for RA2'!$AI$12</calculatedColumnFormula>
    </tableColumn>
    <tableColumn id="30" xr3:uid="{6B0FD69A-CF5F-4B9F-8DA1-6BE67ADB40BC}" name="Column30" headerRowDxfId="224" dataDxfId="223"/>
    <tableColumn id="31" xr3:uid="{5C0042DD-77CD-4DB0-8906-FBB74D50A4A0}" name="Column31" headerRowDxfId="222" dataDxfId="221">
      <calculatedColumnFormula>'working sheet for RA2'!$AK$12</calculatedColumnFormula>
    </tableColumn>
    <tableColumn id="32" xr3:uid="{2DFD80A1-9874-417A-8F71-04655EC2FA5E}" name="Column32" headerRowDxfId="220" dataDxfId="219"/>
    <tableColumn id="33" xr3:uid="{402A69CA-C180-417B-83F8-B2964523D9DA}" name="Column33" headerRowDxfId="218" dataDxfId="217"/>
    <tableColumn id="34" xr3:uid="{F0D8B7F3-00F6-4950-AC51-44C8DDFA0024}" name="Column34" headerRowDxfId="216" dataDxfId="215"/>
    <tableColumn id="35" xr3:uid="{9DAB3343-8D59-4EF2-ABAE-99C2946ECF7D}" name="Column35" headerRowDxfId="214" dataDxfId="213">
      <calculatedColumnFormula>'working sheet for RA2'!$AO$12</calculatedColumnFormula>
    </tableColumn>
    <tableColumn id="36" xr3:uid="{0019A50B-4DF0-416B-816B-5F3980C23D69}" name="Column36" headerRowDxfId="212" dataDxfId="211">
      <calculatedColumnFormula>'working sheet for RA2'!AP9</calculatedColumnFormula>
    </tableColumn>
    <tableColumn id="37" xr3:uid="{419A6588-3EB0-40AE-B05E-3DF4EAFC636A}" name="Column37" headerRowDxfId="210" dataDxfId="209">
      <calculatedColumnFormula>'working sheet for RA2'!$AQ$12</calculatedColumnFormula>
    </tableColumn>
    <tableColumn id="38" xr3:uid="{4D2830D0-D9FF-4582-8A4F-DDD7BC051D3E}" name="Column38" headerRowDxfId="208" dataDxfId="207"/>
    <tableColumn id="39" xr3:uid="{ACFF1234-8AB6-46EA-8423-22F1B6E90D1B}" name="Column39" headerRowDxfId="206" dataDxfId="205">
      <calculatedColumnFormula>'working sheet for RA2'!$AS$12</calculatedColumnFormula>
    </tableColumn>
    <tableColumn id="40" xr3:uid="{212AFA5E-146D-4E55-B9E7-06D88ECDA136}" name="Column40" headerRowDxfId="204" dataDxfId="203"/>
    <tableColumn id="41" xr3:uid="{2FCCA521-0DBB-4B68-AC84-86D890D14376}" name="Column41" headerRowDxfId="202" dataDxfId="201">
      <calculatedColumnFormula>'working sheet for RA2'!$AU$12</calculatedColumnFormula>
    </tableColumn>
    <tableColumn id="42" xr3:uid="{3921C840-4471-409E-9C01-018F2DDBDB34}" name="Column42" headerRowDxfId="200" dataDxfId="199"/>
    <tableColumn id="43" xr3:uid="{47C3CEE3-EADB-4E76-B808-498A02FC471C}" name="Column43" headerRowDxfId="198" dataDxfId="197">
      <calculatedColumnFormula>'working sheet for RA2'!AW12</calculatedColumnFormula>
    </tableColumn>
    <tableColumn id="44" xr3:uid="{F1E2C130-CEFC-4027-BE39-27D06E1664E5}" name="Column44" headerRowDxfId="196" dataDxfId="195"/>
    <tableColumn id="45" xr3:uid="{E705E042-AEE6-4ED6-BB02-F642A3B50C07}" name="Column45" headerRowDxfId="194" dataDxfId="193"/>
    <tableColumn id="46" xr3:uid="{CA59F0FD-8A4D-4AA2-A1C6-FD8293729BE2}" name="Column46" headerRowDxfId="192" dataDxfId="191">
      <calculatedColumnFormula>'working sheet for RA2'!AZ9</calculatedColumnFormula>
    </tableColumn>
    <tableColumn id="47" xr3:uid="{DA7C5B4E-B9C8-402E-B70F-F72E4281C5EE}" name="Column47" headerRowDxfId="190" dataDxfId="189"/>
    <tableColumn id="48" xr3:uid="{F6ADFC8E-9C23-46F8-8BFB-16158CEFC2FC}" name="Column48" headerRowDxfId="188" dataDxfId="187">
      <calculatedColumnFormula>'working sheet for RA2'!BB9</calculatedColumnFormula>
    </tableColumn>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0FEC3-2B87-4346-B372-AAF5FB318E57}" name="Table26" displayName="Table26" ref="A7:O9" headerRowCount="0" totalsRowShown="0" headerRowDxfId="183" headerRowBorderDxfId="182" tableBorderDxfId="181" totalsRowBorderDxfId="180">
  <tableColumns count="15">
    <tableColumn id="1" xr3:uid="{E5A92EB4-7005-4284-A43A-6BB257CB8D1D}" name="Column1" headerRowDxfId="179" dataDxfId="178"/>
    <tableColumn id="2" xr3:uid="{52481AEB-E6EC-4B56-94AF-10139C3DA6AC}" name="Column2" headerRowDxfId="177" dataDxfId="176"/>
    <tableColumn id="3" xr3:uid="{B5DB0268-101E-4F5E-9BB7-E45DEAD457F9}" name="Column3" headerRowDxfId="175" dataDxfId="174"/>
    <tableColumn id="4" xr3:uid="{1B897E5F-861A-4F89-9699-580AD56B0840}" name="Column4" headerRowDxfId="173" dataDxfId="172"/>
    <tableColumn id="5" xr3:uid="{94BF300E-EE87-409F-8A88-1667AAF5A372}" name="Column5" headerRowDxfId="171" dataDxfId="170"/>
    <tableColumn id="6" xr3:uid="{6DD5403D-B63C-4EB5-970F-B09207EC3573}" name="Column6" headerRowDxfId="169" dataDxfId="168"/>
    <tableColumn id="7" xr3:uid="{7B0C8BB2-C3C3-442A-9166-B096452EC21D}" name="Column7" headerRowDxfId="167" dataDxfId="166"/>
    <tableColumn id="8" xr3:uid="{B46594D1-C5ED-45C5-B28F-AC7AED88DD35}" name="Column8" headerRowDxfId="165" dataDxfId="164"/>
    <tableColumn id="9" xr3:uid="{D9A31CEE-4472-4B27-9F4D-4B8F8766009C}" name="Column9" headerRowDxfId="163" dataDxfId="162"/>
    <tableColumn id="10" xr3:uid="{1AF8AE7C-2861-4CD8-9F7D-851A43513082}" name="Column10" headerRowDxfId="161" dataDxfId="160"/>
    <tableColumn id="11" xr3:uid="{C13FAD53-943F-4D5D-96DE-9A9AB6F1F2C9}" name="Column11" headerRowDxfId="159" dataDxfId="158"/>
    <tableColumn id="12" xr3:uid="{87FFCE2A-0D42-40AC-94EB-4E1F905005AE}" name="Column12" headerRowDxfId="157" dataDxfId="156"/>
    <tableColumn id="13" xr3:uid="{D66AF105-BD2F-449C-B7A0-BFD9941AAAB8}" name="Column13" headerRowDxfId="155" dataDxfId="154"/>
    <tableColumn id="14" xr3:uid="{F3DD7014-5DAD-4F3B-93E6-A34C48058C15}" name="Column14" headerRowDxfId="153" dataDxfId="152"/>
    <tableColumn id="15" xr3:uid="{C35D44F0-2D4E-442E-B47B-D0AD77079105}" name="Column15" headerRowDxfId="151" dataDxfId="150"/>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8DA8252-75C3-46CA-BCAC-86190747C02E}" name="Table37" displayName="Table37" ref="A11:K15" headerRowCount="0" totalsRowShown="0" headerRowDxfId="149" headerRowBorderDxfId="148" tableBorderDxfId="147" totalsRowBorderDxfId="146">
  <tableColumns count="11">
    <tableColumn id="1" xr3:uid="{029D7A63-FEC8-4C7D-9992-B7F544487345}" name="Column1" headerRowDxfId="145" dataDxfId="144"/>
    <tableColumn id="2" xr3:uid="{21B63486-3554-4109-9D85-A608227C16FE}" name="Column2" headerRowDxfId="143" dataDxfId="142"/>
    <tableColumn id="3" xr3:uid="{B0B8809F-1B6D-47B5-A477-14D37F9A3386}" name="Column3" headerRowDxfId="141" dataDxfId="140"/>
    <tableColumn id="4" xr3:uid="{96456ED2-7E94-40AB-9A21-2A4069CB1120}" name="Column4" headerRowDxfId="139" dataDxfId="138"/>
    <tableColumn id="5" xr3:uid="{4489C21B-0278-415B-BD2B-85179F83CAB3}" name="Column5" headerRowDxfId="137" dataDxfId="136"/>
    <tableColumn id="6" xr3:uid="{F5D8E16C-90DE-43B7-939B-E64F00D60643}" name="Column6" headerRowDxfId="135" dataDxfId="134"/>
    <tableColumn id="7" xr3:uid="{D07C966F-B4FA-418D-A2BB-A04A0E9BC925}" name="Column7" headerRowDxfId="133" dataDxfId="132"/>
    <tableColumn id="8" xr3:uid="{66E5199F-1191-426D-998F-43BA69588021}" name="Column8" headerRowDxfId="131" dataDxfId="130"/>
    <tableColumn id="9" xr3:uid="{D14FD0DA-EC60-436D-A958-53CFF7DC7B88}" name="Column9" headerRowDxfId="129" dataDxfId="128"/>
    <tableColumn id="10" xr3:uid="{27306D85-97BA-4DD7-9EF1-01D4AB64B00E}" name="Column10" headerRowDxfId="127" dataDxfId="126"/>
    <tableColumn id="11" xr3:uid="{86F9A7CD-BAA3-41F3-A42F-E7B0EA602146}" name="Column11" headerRowDxfId="125" dataDxfId="124"/>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70CDE06-0FDD-48EF-8142-8596D739D269}" name="Table268" displayName="Table268" ref="A7:O9" headerRowCount="0" totalsRowShown="0" headerRowDxfId="120" headerRowBorderDxfId="119" tableBorderDxfId="118" totalsRowBorderDxfId="117">
  <tableColumns count="15">
    <tableColumn id="1" xr3:uid="{32F3A2BB-0274-4466-95A1-8E06850F3309}" name="Column1" headerRowDxfId="116" dataDxfId="115"/>
    <tableColumn id="2" xr3:uid="{F44721DF-FF89-44A4-A0F4-B98019B41672}" name="Column2" headerRowDxfId="114" dataDxfId="113"/>
    <tableColumn id="3" xr3:uid="{77F16B03-2119-4445-B142-D04DDFA4F764}" name="Column3" headerRowDxfId="112" dataDxfId="111"/>
    <tableColumn id="4" xr3:uid="{3101482D-050E-47C0-BBEB-898DA4BBAD8E}" name="Column4" headerRowDxfId="110" dataDxfId="109"/>
    <tableColumn id="5" xr3:uid="{87644A16-7072-4A97-A57F-B44F979BC944}" name="Column5" headerRowDxfId="108" dataDxfId="107"/>
    <tableColumn id="6" xr3:uid="{B2B6F488-529F-4949-AD54-5EF1EF56ECFB}" name="Column6" headerRowDxfId="106" dataDxfId="105"/>
    <tableColumn id="7" xr3:uid="{8F86723F-DCDF-4F6A-9742-7D88D272B072}" name="Column7" headerRowDxfId="104" dataDxfId="103"/>
    <tableColumn id="8" xr3:uid="{0F533EAF-5333-400F-94E3-E73853F136E1}" name="Column8" headerRowDxfId="102" dataDxfId="101"/>
    <tableColumn id="9" xr3:uid="{C9E8FD47-B25F-450E-974F-6CAA0CA094F7}" name="Column9" headerRowDxfId="100" dataDxfId="99"/>
    <tableColumn id="10" xr3:uid="{A08E1BE2-C9A8-4563-BE4A-4BBE3F4C0E3E}" name="Column10" headerRowDxfId="98" dataDxfId="97"/>
    <tableColumn id="11" xr3:uid="{5DE6D838-2873-45B9-9A5A-A10992A2BE96}" name="Column11" headerRowDxfId="96" dataDxfId="95"/>
    <tableColumn id="12" xr3:uid="{C5B92DA5-DE78-412D-BABF-829187C878DB}" name="Column12" headerRowDxfId="94" dataDxfId="93"/>
    <tableColumn id="13" xr3:uid="{F61A49F4-3E62-4D55-8358-86ED42823844}" name="Column13" headerRowDxfId="92" dataDxfId="91"/>
    <tableColumn id="14" xr3:uid="{AAAFF959-50B6-455B-B013-090D2C5C3708}" name="Column14" headerRowDxfId="90" dataDxfId="89"/>
    <tableColumn id="15" xr3:uid="{92DF766C-2248-462E-99A8-0B716F738A7C}" name="Column15" headerRowDxfId="88" dataDxfId="87"/>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2B7FED5-C025-4A05-8E10-234C8A907147}" name="Table379" displayName="Table379" ref="A11:K15" headerRowCount="0" totalsRowShown="0" headerRowDxfId="86" headerRowBorderDxfId="85" tableBorderDxfId="84" totalsRowBorderDxfId="83">
  <tableColumns count="11">
    <tableColumn id="1" xr3:uid="{BD1FE39F-9928-42C7-B887-156FE5E19E99}" name="Column1" headerRowDxfId="82" dataDxfId="81"/>
    <tableColumn id="2" xr3:uid="{F7ECEE96-4F63-4DBB-BF05-8948378DC786}" name="Column2" headerRowDxfId="80" dataDxfId="79"/>
    <tableColumn id="3" xr3:uid="{0B19491A-8B1B-47F6-BC1D-ABF23C58485C}" name="Column3" headerRowDxfId="78" dataDxfId="77"/>
    <tableColumn id="4" xr3:uid="{EFCEC339-BAB3-4D6C-A449-FBE44D2BD430}" name="Column4" headerRowDxfId="76" dataDxfId="75"/>
    <tableColumn id="5" xr3:uid="{CB98FF6D-263C-4FF5-900C-31C873820698}" name="Column5" headerRowDxfId="74" dataDxfId="73"/>
    <tableColumn id="6" xr3:uid="{CB38E4F1-8548-435C-8C03-DD85174CBAE7}" name="Column6" headerRowDxfId="72" dataDxfId="71"/>
    <tableColumn id="7" xr3:uid="{5115F088-BB10-4B9B-9FFC-36C5B12ADBA8}" name="Column7" headerRowDxfId="70" dataDxfId="69"/>
    <tableColumn id="8" xr3:uid="{D35188C7-93A9-4515-B0C7-2A36E4EAA476}" name="Column8" headerRowDxfId="68" dataDxfId="67"/>
    <tableColumn id="9" xr3:uid="{E3AB2B45-B074-4782-8BAC-EBABE28BE585}" name="Column9" headerRowDxfId="66" dataDxfId="65"/>
    <tableColumn id="10" xr3:uid="{AD9524CB-FDEC-4C93-912A-7EE5E62F8630}" name="Column10" headerRowDxfId="64" dataDxfId="63"/>
    <tableColumn id="11" xr3:uid="{E3E6F9DB-9A8E-45A8-933A-5D77D46E2D7D}" name="Column11" headerRowDxfId="62" dataDxfId="61"/>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58" headerRowBorderDxfId="57" tableBorderDxfId="56" totalsRowBorderDxfId="55">
  <tableColumns count="11">
    <tableColumn id="1" xr3:uid="{00000000-0010-0000-0200-000001000000}" name="Column1" headerRowDxfId="54" dataDxfId="53"/>
    <tableColumn id="2" xr3:uid="{00000000-0010-0000-0200-000002000000}" name="Column2" headerRowDxfId="52" dataDxfId="51"/>
    <tableColumn id="3" xr3:uid="{00000000-0010-0000-0200-000003000000}" name="Column3" headerRowDxfId="50" dataDxfId="49"/>
    <tableColumn id="4" xr3:uid="{00000000-0010-0000-0200-000004000000}" name="Column4" headerRowDxfId="48" dataDxfId="47"/>
    <tableColumn id="5" xr3:uid="{00000000-0010-0000-0200-000005000000}" name="Column5" headerRowDxfId="46" dataDxfId="45"/>
    <tableColumn id="6" xr3:uid="{00000000-0010-0000-0200-000006000000}" name="Column6" headerRowDxfId="44" dataDxfId="43"/>
    <tableColumn id="7" xr3:uid="{00000000-0010-0000-0200-000007000000}" name="Column7" headerRowDxfId="42" dataDxfId="41"/>
    <tableColumn id="8" xr3:uid="{00000000-0010-0000-0200-000008000000}" name="Column8" headerRowDxfId="40" dataDxfId="39"/>
    <tableColumn id="9" xr3:uid="{00000000-0010-0000-0200-000009000000}" name="Column9" headerRowDxfId="38" dataDxfId="37"/>
    <tableColumn id="10" xr3:uid="{00000000-0010-0000-0200-00000A000000}" name="Column10" headerRowDxfId="36" dataDxfId="35"/>
    <tableColumn id="11" xr3:uid="{00000000-0010-0000-0200-00000B000000}" name="Column11" headerRowDxfId="34" dataDxfId="33"/>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31"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22"/>
  <sheetViews>
    <sheetView topLeftCell="A4" workbookViewId="0">
      <selection activeCell="A16" sqref="A16"/>
    </sheetView>
  </sheetViews>
  <sheetFormatPr defaultColWidth="12.140625" defaultRowHeight="15" x14ac:dyDescent="0.25"/>
  <cols>
    <col min="1" max="1" width="15.7109375" style="2" customWidth="1"/>
    <col min="2" max="2" width="14.42578125" bestFit="1" customWidth="1"/>
  </cols>
  <sheetData>
    <row r="1" spans="1:15" ht="23.25" customHeight="1" thickBot="1" x14ac:dyDescent="0.35">
      <c r="A1" s="41" t="s">
        <v>44</v>
      </c>
      <c r="B1" s="42"/>
      <c r="C1" s="42"/>
      <c r="D1" s="42"/>
      <c r="E1" s="42"/>
      <c r="F1" s="42"/>
      <c r="G1" s="42"/>
      <c r="H1" s="42"/>
      <c r="I1" s="42"/>
      <c r="J1" s="42"/>
      <c r="K1" s="43"/>
    </row>
    <row r="2" spans="1:15" ht="15.95" customHeight="1" thickBot="1" x14ac:dyDescent="0.3">
      <c r="A2" s="47" t="s">
        <v>0</v>
      </c>
      <c r="B2" s="47"/>
      <c r="C2" s="47"/>
      <c r="D2" s="47"/>
      <c r="E2" s="44" t="s">
        <v>15</v>
      </c>
      <c r="F2" s="44"/>
      <c r="G2" s="44"/>
      <c r="H2" s="44"/>
      <c r="I2" s="44"/>
      <c r="J2" s="44"/>
      <c r="K2" s="44"/>
    </row>
    <row r="3" spans="1:15" ht="15.95" customHeight="1" thickBot="1" x14ac:dyDescent="0.3">
      <c r="A3" s="47" t="s">
        <v>1</v>
      </c>
      <c r="B3" s="47"/>
      <c r="C3" s="47"/>
      <c r="D3" s="47"/>
      <c r="E3" s="44" t="s">
        <v>47</v>
      </c>
      <c r="F3" s="44"/>
      <c r="G3" s="44"/>
      <c r="H3" s="44"/>
      <c r="I3" s="44"/>
      <c r="J3" s="44"/>
      <c r="K3" s="44"/>
    </row>
    <row r="4" spans="1:15" ht="15.95" customHeight="1" thickBot="1" x14ac:dyDescent="0.3">
      <c r="A4" s="47" t="s">
        <v>43</v>
      </c>
      <c r="B4" s="47"/>
      <c r="C4" s="47"/>
      <c r="D4" s="47"/>
      <c r="E4" s="44">
        <f>1.6+1.2</f>
        <v>2.8</v>
      </c>
      <c r="F4" s="44"/>
      <c r="G4" s="44"/>
      <c r="H4" s="44"/>
      <c r="I4" s="44"/>
      <c r="J4" s="44"/>
      <c r="K4" s="44"/>
    </row>
    <row r="5" spans="1:15" ht="32.1" customHeight="1" thickBot="1" x14ac:dyDescent="0.3">
      <c r="A5" s="46" t="s">
        <v>22</v>
      </c>
      <c r="B5" s="46"/>
      <c r="C5" s="46"/>
      <c r="D5" s="46"/>
      <c r="E5" s="45">
        <v>55863</v>
      </c>
      <c r="F5" s="44"/>
      <c r="G5" s="44"/>
      <c r="H5" s="44"/>
      <c r="I5" s="44"/>
      <c r="J5" s="44"/>
      <c r="K5" s="44"/>
    </row>
    <row r="6" spans="1:15" ht="15.95" customHeight="1" thickBot="1" x14ac:dyDescent="0.3">
      <c r="A6" s="47" t="s">
        <v>45</v>
      </c>
      <c r="B6" s="47"/>
      <c r="C6" s="47"/>
      <c r="D6" s="47"/>
      <c r="E6" s="44" t="s">
        <v>46</v>
      </c>
      <c r="F6" s="44"/>
      <c r="G6" s="44"/>
      <c r="H6" s="44"/>
      <c r="I6" s="44"/>
      <c r="J6" s="44"/>
      <c r="K6" s="44"/>
    </row>
    <row r="7" spans="1:15" ht="30.95" customHeight="1" thickBot="1" x14ac:dyDescent="0.3">
      <c r="A7" s="3" t="s">
        <v>2</v>
      </c>
      <c r="B7" s="16">
        <v>55314</v>
      </c>
      <c r="C7" s="16"/>
      <c r="D7" s="16"/>
      <c r="E7" s="16"/>
      <c r="F7" s="16"/>
      <c r="G7" s="16"/>
      <c r="H7" s="16"/>
      <c r="I7" s="16"/>
      <c r="J7" s="16"/>
      <c r="K7" s="16"/>
      <c r="L7" s="16"/>
      <c r="M7" s="16"/>
      <c r="N7" s="16"/>
      <c r="O7" s="16"/>
    </row>
    <row r="8" spans="1:15" ht="30.95" customHeight="1" thickBot="1" x14ac:dyDescent="0.3">
      <c r="A8" s="3" t="s">
        <v>20</v>
      </c>
      <c r="B8" s="17">
        <f>1.58+1+1.2+0.5</f>
        <v>4.28</v>
      </c>
      <c r="C8" s="17"/>
      <c r="D8" s="17"/>
      <c r="E8" s="17"/>
      <c r="F8" s="17"/>
      <c r="G8" s="17"/>
      <c r="H8" s="17"/>
      <c r="I8" s="17"/>
      <c r="J8" s="17"/>
      <c r="K8" s="17"/>
      <c r="L8" s="17"/>
      <c r="M8" s="17"/>
      <c r="N8" s="17"/>
      <c r="O8" s="17"/>
    </row>
    <row r="9" spans="1:15" ht="30.95" customHeight="1" thickBot="1" x14ac:dyDescent="0.3">
      <c r="A9" s="4" t="s">
        <v>3</v>
      </c>
      <c r="B9" s="19">
        <v>55863</v>
      </c>
      <c r="C9" s="19">
        <v>22990</v>
      </c>
      <c r="D9" s="19"/>
      <c r="E9" s="19"/>
      <c r="F9" s="19"/>
      <c r="G9" s="19"/>
      <c r="H9" s="19"/>
      <c r="I9" s="19"/>
      <c r="J9" s="19"/>
      <c r="K9" s="19"/>
      <c r="L9" s="19"/>
      <c r="M9" s="19"/>
      <c r="N9" s="19"/>
      <c r="O9" s="19"/>
    </row>
    <row r="10" spans="1:15" s="14" customFormat="1" ht="30.75" thickBot="1" x14ac:dyDescent="0.3">
      <c r="A10" s="1" t="s">
        <v>4</v>
      </c>
      <c r="B10" s="48" t="s">
        <v>6</v>
      </c>
      <c r="C10" s="49"/>
      <c r="D10" s="49"/>
      <c r="E10" s="49"/>
      <c r="F10" s="49"/>
      <c r="G10" s="49"/>
      <c r="H10" s="49"/>
      <c r="I10" s="49"/>
      <c r="J10" s="49"/>
      <c r="K10" s="50"/>
    </row>
    <row r="11" spans="1:15" ht="15.75" thickBot="1" x14ac:dyDescent="0.3">
      <c r="A11" s="5" t="s">
        <v>10</v>
      </c>
      <c r="B11" s="20">
        <v>4.28</v>
      </c>
      <c r="C11" s="20"/>
      <c r="D11" s="20"/>
      <c r="E11" s="20"/>
      <c r="F11" s="20"/>
      <c r="G11" s="20"/>
      <c r="H11" s="20"/>
      <c r="I11" s="20"/>
      <c r="J11" s="20"/>
      <c r="K11" s="20"/>
    </row>
    <row r="12" spans="1:15" ht="15.75" thickBot="1" x14ac:dyDescent="0.3">
      <c r="A12" s="5" t="s">
        <v>11</v>
      </c>
      <c r="B12" s="20">
        <v>4.28</v>
      </c>
      <c r="C12" s="20"/>
      <c r="D12" s="20"/>
      <c r="E12" s="20"/>
      <c r="F12" s="20"/>
      <c r="G12" s="20"/>
      <c r="H12" s="20"/>
      <c r="I12" s="20"/>
      <c r="J12" s="20"/>
      <c r="K12" s="21"/>
    </row>
    <row r="13" spans="1:15" ht="15.75" thickBot="1" x14ac:dyDescent="0.3">
      <c r="A13" s="5" t="s">
        <v>12</v>
      </c>
      <c r="B13" s="20">
        <v>4.28</v>
      </c>
      <c r="C13" s="20"/>
      <c r="D13" s="20"/>
      <c r="E13" s="20"/>
      <c r="F13" s="20"/>
      <c r="G13" s="20"/>
      <c r="H13" s="20"/>
      <c r="I13" s="20"/>
      <c r="J13" s="20"/>
      <c r="K13" s="21"/>
    </row>
    <row r="14" spans="1:15" ht="15.75" thickBot="1" x14ac:dyDescent="0.3">
      <c r="A14" s="5" t="s">
        <v>13</v>
      </c>
      <c r="B14" s="20">
        <v>4.28</v>
      </c>
      <c r="C14" s="20"/>
      <c r="D14" s="20"/>
      <c r="E14" s="20"/>
      <c r="F14" s="20"/>
      <c r="G14" s="20"/>
      <c r="H14" s="20"/>
      <c r="I14" s="20"/>
      <c r="J14" s="20"/>
      <c r="K14" s="21"/>
    </row>
    <row r="15" spans="1:15" ht="15.75" thickBot="1" x14ac:dyDescent="0.3">
      <c r="A15" s="5" t="s">
        <v>14</v>
      </c>
      <c r="B15" s="20">
        <v>4.28</v>
      </c>
      <c r="C15" s="20"/>
      <c r="D15" s="20"/>
      <c r="E15" s="20"/>
      <c r="F15" s="20"/>
      <c r="G15" s="20"/>
      <c r="H15" s="20"/>
      <c r="I15" s="20"/>
      <c r="J15" s="20"/>
      <c r="K15" s="21"/>
    </row>
    <row r="16" spans="1:15" x14ac:dyDescent="0.25">
      <c r="A16" s="6" t="s">
        <v>27</v>
      </c>
      <c r="B16" s="22"/>
      <c r="C16" s="22">
        <v>4.28</v>
      </c>
      <c r="D16" s="22"/>
      <c r="E16" s="22"/>
      <c r="F16" s="22"/>
      <c r="G16" s="22"/>
      <c r="H16" s="22"/>
      <c r="I16" s="22"/>
      <c r="J16" s="22"/>
      <c r="K16" s="23"/>
    </row>
    <row r="17" spans="1:11" x14ac:dyDescent="0.25">
      <c r="A17"/>
    </row>
    <row r="18" spans="1:11" ht="15.75" thickBot="1" x14ac:dyDescent="0.3"/>
    <row r="19" spans="1:11" x14ac:dyDescent="0.25">
      <c r="A19" s="54" t="s">
        <v>35</v>
      </c>
      <c r="B19" s="55"/>
      <c r="C19" s="55"/>
      <c r="D19" s="55"/>
      <c r="E19" s="55"/>
      <c r="F19" s="55"/>
      <c r="G19" s="55"/>
      <c r="H19" s="55"/>
      <c r="I19" s="55"/>
      <c r="J19" s="55"/>
      <c r="K19" s="56"/>
    </row>
    <row r="20" spans="1:11" x14ac:dyDescent="0.25">
      <c r="A20" s="57" t="s">
        <v>36</v>
      </c>
      <c r="B20" s="58"/>
      <c r="C20" s="58"/>
      <c r="D20" s="58"/>
      <c r="E20" s="58"/>
      <c r="F20" s="58"/>
      <c r="G20" s="58"/>
      <c r="H20" s="58"/>
      <c r="I20" s="58"/>
      <c r="J20" s="58"/>
      <c r="K20" s="59"/>
    </row>
    <row r="21" spans="1:11" x14ac:dyDescent="0.25">
      <c r="A21" s="57" t="s">
        <v>37</v>
      </c>
      <c r="B21" s="58"/>
      <c r="C21" s="58"/>
      <c r="D21" s="58"/>
      <c r="E21" s="58"/>
      <c r="F21" s="58"/>
      <c r="G21" s="58"/>
      <c r="H21" s="58"/>
      <c r="I21" s="58"/>
      <c r="J21" s="58"/>
      <c r="K21" s="59"/>
    </row>
    <row r="22" spans="1:11" ht="15.75" thickBot="1" x14ac:dyDescent="0.3">
      <c r="A22" s="51" t="s">
        <v>41</v>
      </c>
      <c r="B22" s="52"/>
      <c r="C22" s="52"/>
      <c r="D22" s="52"/>
      <c r="E22" s="52"/>
      <c r="F22" s="52"/>
      <c r="G22" s="52"/>
      <c r="H22" s="52"/>
      <c r="I22" s="52"/>
      <c r="J22" s="52"/>
      <c r="K22" s="53"/>
    </row>
  </sheetData>
  <mergeCells count="16">
    <mergeCell ref="B10:K10"/>
    <mergeCell ref="A22:K22"/>
    <mergeCell ref="A19:K19"/>
    <mergeCell ref="A20:K20"/>
    <mergeCell ref="A21:K21"/>
    <mergeCell ref="A1:K1"/>
    <mergeCell ref="E3:K3"/>
    <mergeCell ref="E4:K4"/>
    <mergeCell ref="E5:K5"/>
    <mergeCell ref="E6:K6"/>
    <mergeCell ref="A5:D5"/>
    <mergeCell ref="A6:D6"/>
    <mergeCell ref="A2:D2"/>
    <mergeCell ref="E2:K2"/>
    <mergeCell ref="A3:D3"/>
    <mergeCell ref="A4:D4"/>
  </mergeCells>
  <conditionalFormatting sqref="C7:O7">
    <cfRule type="containsText" dxfId="487" priority="4" operator="containsText" text="10/12/xxxx">
      <formula>NOT(ISERROR(SEARCH("10/12/xxxx",C7)))</formula>
    </cfRule>
  </conditionalFormatting>
  <conditionalFormatting sqref="C9:O9">
    <cfRule type="containsText" dxfId="486" priority="3" operator="containsText" text="xx/xx/xxxx">
      <formula>NOT(ISERROR(SEARCH("xx/xx/xxxx",C9)))</formula>
    </cfRule>
  </conditionalFormatting>
  <conditionalFormatting sqref="B7">
    <cfRule type="containsText" dxfId="485" priority="2" operator="containsText" text="10/12/xxxx">
      <formula>NOT(ISERROR(SEARCH("10/12/xxxx",B7)))</formula>
    </cfRule>
  </conditionalFormatting>
  <conditionalFormatting sqref="B9">
    <cfRule type="containsText" dxfId="484"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O7" xr:uid="{00000000-0002-0000-0100-000001000000}"/>
    <dataValidation allowBlank="1" showInputMessage="1" showErrorMessage="1" promptTitle="Insert Date" prompt="Please insert the data the milestone is to be completed by" sqref="B9:O9" xr:uid="{00000000-0002-0000-0100-000002000000}"/>
    <dataValidation allowBlank="1" showInputMessage="1" showErrorMessage="1" promptTitle="Insert Area (ha)" prompt="Please insert the cumulative area available in hectares (ha)" sqref="B8:O8" xr:uid="{00000000-0002-0000-0100-000003000000}"/>
    <dataValidation allowBlank="1" showInputMessage="1" showErrorMessage="1" prompt="Please input the correct Rehabilitation Area number (RA#)" sqref="E2:K2" xr:uid="{00000000-0002-0000-0100-000005000000}"/>
    <dataValidation allowBlank="1" showInputMessage="1" showErrorMessage="1" promptTitle="Rehabilitation Milestone" prompt="Insert the Rehabilitation Milestone number here (RM#)" sqref="A11:A16" xr:uid="{00000000-0002-0000-0100-000000000000}"/>
    <dataValidation allowBlank="1" showInputMessage="1" showErrorMessage="1" promptTitle="Insert Area (ha)" prompt="Please insert the cumulative area achieved in hectares (ha) as required" sqref="B11:K16" xr:uid="{00000000-0002-0000-0100-000004000000}"/>
  </dataValidations>
  <pageMargins left="0.7" right="0.7" top="0.75" bottom="0.75" header="0.3" footer="0.3"/>
  <pageSetup paperSize="9" orientation="portrait" r:id="rId1"/>
  <legacy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12CE1-0EC0-4A42-A254-242F3103D21D}">
  <dimension ref="A1:BJ31"/>
  <sheetViews>
    <sheetView workbookViewId="0">
      <selection activeCell="E2" sqref="E2:K2"/>
    </sheetView>
  </sheetViews>
  <sheetFormatPr defaultColWidth="12.140625" defaultRowHeight="15" x14ac:dyDescent="0.25"/>
  <cols>
    <col min="1" max="1" width="15.7109375" style="2" customWidth="1"/>
    <col min="2" max="2" width="14.42578125" bestFit="1" customWidth="1"/>
  </cols>
  <sheetData>
    <row r="1" spans="1:62" ht="23.25" customHeight="1" thickBot="1" x14ac:dyDescent="0.35">
      <c r="A1" s="41" t="s">
        <v>44</v>
      </c>
      <c r="B1" s="42"/>
      <c r="C1" s="42"/>
      <c r="D1" s="42"/>
      <c r="E1" s="42"/>
      <c r="F1" s="42"/>
      <c r="G1" s="42"/>
      <c r="H1" s="42"/>
      <c r="I1" s="42"/>
      <c r="J1" s="42"/>
      <c r="K1" s="43"/>
    </row>
    <row r="2" spans="1:62" ht="15.95" customHeight="1" thickBot="1" x14ac:dyDescent="0.3">
      <c r="A2" s="47" t="s">
        <v>0</v>
      </c>
      <c r="B2" s="47"/>
      <c r="C2" s="47"/>
      <c r="D2" s="47"/>
      <c r="E2" s="44" t="s">
        <v>77</v>
      </c>
      <c r="F2" s="44"/>
      <c r="G2" s="44"/>
      <c r="H2" s="44"/>
      <c r="I2" s="44"/>
      <c r="J2" s="44"/>
      <c r="K2" s="44"/>
    </row>
    <row r="3" spans="1:62" ht="15.95" customHeight="1" thickBot="1" x14ac:dyDescent="0.3">
      <c r="A3" s="47" t="s">
        <v>1</v>
      </c>
      <c r="B3" s="47"/>
      <c r="C3" s="47"/>
      <c r="D3" s="47"/>
      <c r="E3" s="44" t="s">
        <v>47</v>
      </c>
      <c r="F3" s="44"/>
      <c r="G3" s="44"/>
      <c r="H3" s="44"/>
      <c r="I3" s="44"/>
      <c r="J3" s="44"/>
      <c r="K3" s="44"/>
    </row>
    <row r="4" spans="1:62" ht="15.95" customHeight="1" thickBot="1" x14ac:dyDescent="0.3">
      <c r="A4" s="47" t="s">
        <v>43</v>
      </c>
      <c r="B4" s="47"/>
      <c r="C4" s="47"/>
      <c r="D4" s="47"/>
      <c r="E4" s="44">
        <v>440.7</v>
      </c>
      <c r="F4" s="44"/>
      <c r="G4" s="44"/>
      <c r="H4" s="44"/>
      <c r="I4" s="44"/>
      <c r="J4" s="44"/>
      <c r="K4" s="44"/>
    </row>
    <row r="5" spans="1:62" ht="32.1" customHeight="1" thickBot="1" x14ac:dyDescent="0.3">
      <c r="A5" s="46" t="s">
        <v>22</v>
      </c>
      <c r="B5" s="46"/>
      <c r="C5" s="46"/>
      <c r="D5" s="46"/>
      <c r="E5" s="45">
        <v>44905</v>
      </c>
      <c r="F5" s="44"/>
      <c r="G5" s="44"/>
      <c r="H5" s="44"/>
      <c r="I5" s="44"/>
      <c r="J5" s="44"/>
      <c r="K5" s="44"/>
    </row>
    <row r="6" spans="1:62" ht="15.95" customHeight="1" thickBot="1" x14ac:dyDescent="0.3">
      <c r="A6" s="47" t="s">
        <v>45</v>
      </c>
      <c r="B6" s="47"/>
      <c r="C6" s="47"/>
      <c r="D6" s="47"/>
      <c r="E6" s="44" t="s">
        <v>62</v>
      </c>
      <c r="F6" s="44"/>
      <c r="G6" s="44"/>
      <c r="H6" s="44"/>
      <c r="I6" s="44"/>
      <c r="J6" s="44"/>
      <c r="K6" s="44"/>
    </row>
    <row r="7" spans="1:62" ht="30.95" customHeight="1" thickBot="1" x14ac:dyDescent="0.3">
      <c r="A7" s="3" t="s">
        <v>2</v>
      </c>
      <c r="B7" s="16">
        <v>44722</v>
      </c>
      <c r="C7" s="16">
        <v>45087</v>
      </c>
      <c r="D7" s="16"/>
      <c r="E7" s="16">
        <v>45818</v>
      </c>
      <c r="F7" s="16">
        <v>46183</v>
      </c>
      <c r="G7" s="16">
        <v>46548</v>
      </c>
      <c r="H7" s="16">
        <v>46914</v>
      </c>
      <c r="I7" s="16">
        <v>47279</v>
      </c>
      <c r="J7" s="16">
        <v>47644</v>
      </c>
      <c r="K7" s="16">
        <v>48009</v>
      </c>
      <c r="L7" s="16">
        <v>48375</v>
      </c>
      <c r="M7" s="16">
        <v>48740</v>
      </c>
      <c r="N7" s="16">
        <v>49105</v>
      </c>
      <c r="O7" s="16">
        <v>49470</v>
      </c>
      <c r="P7" s="16">
        <v>49836</v>
      </c>
      <c r="Q7" s="16">
        <v>13676</v>
      </c>
      <c r="R7" s="16">
        <v>14041</v>
      </c>
      <c r="S7" s="16">
        <v>14406</v>
      </c>
      <c r="T7" s="16">
        <v>14772</v>
      </c>
      <c r="U7" s="16">
        <v>15137</v>
      </c>
      <c r="V7" s="16">
        <v>15502</v>
      </c>
      <c r="W7" s="16">
        <v>15867</v>
      </c>
      <c r="X7" s="16">
        <v>16233</v>
      </c>
      <c r="Y7" s="16">
        <v>16598</v>
      </c>
      <c r="Z7" s="16">
        <v>16963</v>
      </c>
      <c r="AA7" s="16">
        <v>17328</v>
      </c>
      <c r="AB7" s="16">
        <v>17694</v>
      </c>
      <c r="AC7" s="16">
        <v>18059</v>
      </c>
      <c r="AD7" s="16">
        <v>18424</v>
      </c>
      <c r="AE7" s="16">
        <v>18789</v>
      </c>
      <c r="AF7" s="16">
        <v>19155</v>
      </c>
      <c r="AG7" s="16">
        <v>19520</v>
      </c>
      <c r="AH7" s="16">
        <v>19885</v>
      </c>
      <c r="AI7" s="16">
        <v>20250</v>
      </c>
      <c r="AJ7" s="16">
        <v>20616</v>
      </c>
      <c r="AK7" s="16">
        <v>20981</v>
      </c>
      <c r="AL7" s="16">
        <v>21346</v>
      </c>
      <c r="AM7" s="16">
        <v>21711</v>
      </c>
      <c r="AN7" s="16">
        <v>22077</v>
      </c>
      <c r="AO7" s="16">
        <v>22442</v>
      </c>
      <c r="AP7" s="16">
        <v>22807</v>
      </c>
      <c r="AQ7" s="16">
        <v>23172</v>
      </c>
      <c r="AR7" s="16">
        <v>23538</v>
      </c>
      <c r="AS7" s="16">
        <v>23903</v>
      </c>
      <c r="AT7" s="16">
        <v>24268</v>
      </c>
      <c r="AU7" s="16">
        <v>24633</v>
      </c>
      <c r="AV7" s="16">
        <v>24999</v>
      </c>
      <c r="AW7" s="16"/>
      <c r="AX7" s="16"/>
      <c r="AY7" s="16"/>
      <c r="AZ7" s="16"/>
      <c r="BA7" s="16"/>
      <c r="BB7" s="16"/>
      <c r="BC7" s="16"/>
      <c r="BD7" s="16"/>
      <c r="BE7" s="16"/>
      <c r="BF7" s="16"/>
      <c r="BG7" s="16"/>
      <c r="BH7" s="16"/>
      <c r="BI7" s="16"/>
      <c r="BJ7" s="16"/>
    </row>
    <row r="8" spans="1:62" ht="30.95" customHeight="1" thickBot="1" x14ac:dyDescent="0.3">
      <c r="A8" s="3" t="s">
        <v>20</v>
      </c>
      <c r="B8" s="32">
        <f>'working sheet for RA2'!H12</f>
        <v>122</v>
      </c>
      <c r="C8" s="32">
        <f>'working sheet for RA2'!I12</f>
        <v>0</v>
      </c>
      <c r="D8" s="17"/>
      <c r="E8" s="32">
        <f>'working sheet for RA2'!K12</f>
        <v>131.69999999999999</v>
      </c>
      <c r="F8" s="17"/>
      <c r="G8" s="32">
        <f>'working sheet for RA2'!M12</f>
        <v>142.69999999999999</v>
      </c>
      <c r="H8" s="17"/>
      <c r="I8" s="32">
        <f>'working sheet for RA2'!O12</f>
        <v>162.69999999999999</v>
      </c>
      <c r="J8" s="17"/>
      <c r="K8" s="32">
        <f>'working sheet for RA2'!Q12</f>
        <v>182.7</v>
      </c>
      <c r="L8" s="17"/>
      <c r="M8" s="32">
        <f>'working sheet for RA2'!S12</f>
        <v>202.7</v>
      </c>
      <c r="N8" s="17"/>
      <c r="O8" s="32">
        <f>'working sheet for RA2'!U12</f>
        <v>222.7</v>
      </c>
      <c r="P8" s="17"/>
      <c r="Q8" s="32">
        <f>'working sheet for RA2'!W12</f>
        <v>242.7</v>
      </c>
      <c r="R8" s="17"/>
      <c r="S8" s="32">
        <f>'working sheet for RA2'!Y12</f>
        <v>262.7</v>
      </c>
      <c r="T8" s="17"/>
      <c r="U8" s="32">
        <f>'working sheet for RA2'!AA12</f>
        <v>282.7</v>
      </c>
      <c r="V8" s="17"/>
      <c r="W8" s="32">
        <f>'working sheet for RA2'!AC12</f>
        <v>302.7</v>
      </c>
      <c r="X8" s="17"/>
      <c r="Y8" s="32">
        <f>'working sheet for RA2'!AE12</f>
        <v>322.7</v>
      </c>
      <c r="Z8" s="17"/>
      <c r="AA8" s="32">
        <f>'working sheet for RA2'!AG12</f>
        <v>342.7</v>
      </c>
      <c r="AB8" s="17"/>
      <c r="AC8" s="32">
        <f>'working sheet for RA2'!AI12</f>
        <v>362.7</v>
      </c>
      <c r="AD8" s="17"/>
      <c r="AE8" s="32">
        <f>'working sheet for RA2'!AK12</f>
        <v>382.7</v>
      </c>
      <c r="AF8" s="17"/>
      <c r="AG8" s="32">
        <f>'working sheet for RA2'!AM12</f>
        <v>402.7</v>
      </c>
      <c r="AH8" s="17"/>
      <c r="AI8" s="32">
        <f>'working sheet for RA2'!AO12</f>
        <v>422.7</v>
      </c>
      <c r="AJ8" s="17"/>
      <c r="AK8" s="32"/>
      <c r="AL8" s="17"/>
      <c r="AM8" s="17"/>
      <c r="AN8" s="17"/>
      <c r="AO8" s="17"/>
      <c r="AP8" s="17"/>
      <c r="AQ8" s="38"/>
      <c r="AR8" s="39"/>
      <c r="AS8" s="39"/>
      <c r="AT8" s="39"/>
      <c r="AU8" s="39"/>
      <c r="AV8" s="39"/>
      <c r="AW8" s="39"/>
      <c r="AX8" s="39"/>
      <c r="AY8" s="39"/>
      <c r="AZ8" s="39"/>
      <c r="BA8" s="39"/>
      <c r="BB8" s="39"/>
      <c r="BC8" s="39"/>
      <c r="BD8" s="39"/>
      <c r="BE8" s="39"/>
      <c r="BF8" s="39"/>
      <c r="BG8" s="39"/>
      <c r="BH8" s="39"/>
      <c r="BI8" s="39"/>
      <c r="BJ8" s="39"/>
    </row>
    <row r="9" spans="1:62" ht="30.95" customHeight="1" thickBot="1" x14ac:dyDescent="0.3">
      <c r="A9" s="4" t="s">
        <v>57</v>
      </c>
      <c r="B9" s="19">
        <v>44905</v>
      </c>
      <c r="C9" s="19">
        <v>45270</v>
      </c>
      <c r="D9" s="19">
        <v>45636</v>
      </c>
      <c r="E9" s="19">
        <v>46001</v>
      </c>
      <c r="F9" s="19">
        <v>46366</v>
      </c>
      <c r="G9" s="19">
        <v>46731</v>
      </c>
      <c r="H9" s="19">
        <v>47097</v>
      </c>
      <c r="I9" s="19">
        <v>47462</v>
      </c>
      <c r="J9" s="19">
        <v>47827</v>
      </c>
      <c r="K9" s="19">
        <v>48192</v>
      </c>
      <c r="L9" s="19">
        <v>48558</v>
      </c>
      <c r="M9" s="19">
        <v>48923</v>
      </c>
      <c r="N9" s="19">
        <v>49288</v>
      </c>
      <c r="O9" s="19">
        <v>49653</v>
      </c>
      <c r="P9" s="19">
        <v>13494</v>
      </c>
      <c r="Q9" s="16">
        <v>13859</v>
      </c>
      <c r="R9" s="16">
        <v>14224</v>
      </c>
      <c r="S9" s="16">
        <v>14589</v>
      </c>
      <c r="T9" s="16">
        <v>14955</v>
      </c>
      <c r="U9" s="16">
        <v>15320</v>
      </c>
      <c r="V9" s="16">
        <v>15685</v>
      </c>
      <c r="W9" s="16">
        <v>16050</v>
      </c>
      <c r="X9" s="16">
        <v>16416</v>
      </c>
      <c r="Y9" s="16">
        <v>16781</v>
      </c>
      <c r="Z9" s="16">
        <v>17146</v>
      </c>
      <c r="AA9" s="16">
        <v>17511</v>
      </c>
      <c r="AB9" s="16">
        <v>17877</v>
      </c>
      <c r="AC9" s="16">
        <v>18242</v>
      </c>
      <c r="AD9" s="16">
        <v>18607</v>
      </c>
      <c r="AE9" s="16">
        <v>18972</v>
      </c>
      <c r="AF9" s="16">
        <v>19338</v>
      </c>
      <c r="AG9" s="16">
        <v>19703</v>
      </c>
      <c r="AH9" s="16">
        <v>20068</v>
      </c>
      <c r="AI9" s="16">
        <v>20433</v>
      </c>
      <c r="AJ9" s="16">
        <v>20799</v>
      </c>
      <c r="AK9" s="16">
        <v>21164</v>
      </c>
      <c r="AL9" s="16">
        <v>21529</v>
      </c>
      <c r="AM9" s="16">
        <v>21894</v>
      </c>
      <c r="AN9" s="16">
        <v>22260</v>
      </c>
      <c r="AO9" s="16">
        <v>22625</v>
      </c>
      <c r="AP9" s="16">
        <v>22990</v>
      </c>
      <c r="AQ9" s="16">
        <v>23355</v>
      </c>
      <c r="AR9" s="16">
        <v>23721</v>
      </c>
      <c r="AS9" s="16">
        <v>24086</v>
      </c>
      <c r="AT9" s="16">
        <v>24451</v>
      </c>
      <c r="AU9" s="16">
        <v>24816</v>
      </c>
      <c r="AV9" s="16">
        <v>25182</v>
      </c>
      <c r="AW9" s="39"/>
      <c r="AX9" s="39"/>
      <c r="AY9" s="39"/>
      <c r="AZ9" s="39"/>
      <c r="BA9" s="39"/>
      <c r="BB9" s="39"/>
      <c r="BC9" s="39"/>
      <c r="BD9" s="39"/>
      <c r="BE9" s="39"/>
      <c r="BF9" s="39"/>
      <c r="BG9" s="39"/>
      <c r="BH9" s="39"/>
      <c r="BI9" s="39"/>
      <c r="BJ9" s="39"/>
    </row>
    <row r="10" spans="1:62" s="14" customFormat="1" ht="30.75" thickBot="1" x14ac:dyDescent="0.3">
      <c r="A10" s="1" t="s">
        <v>4</v>
      </c>
      <c r="B10" s="48" t="s">
        <v>6</v>
      </c>
      <c r="C10" s="49"/>
      <c r="D10" s="49"/>
      <c r="E10" s="49"/>
      <c r="F10" s="49"/>
      <c r="G10" s="49"/>
      <c r="H10" s="49"/>
      <c r="I10" s="49"/>
      <c r="J10" s="49"/>
      <c r="K10" s="50"/>
    </row>
    <row r="11" spans="1:62" ht="15.75" thickBot="1" x14ac:dyDescent="0.3">
      <c r="A11" s="5" t="s">
        <v>10</v>
      </c>
      <c r="B11" s="20"/>
      <c r="C11" s="20">
        <f>'working sheet for RA2'!$I$12</f>
        <v>0</v>
      </c>
      <c r="D11" s="20"/>
      <c r="E11" s="20">
        <f>'working sheet for RA2'!$K$12</f>
        <v>131.69999999999999</v>
      </c>
      <c r="F11" s="20"/>
      <c r="G11" s="20">
        <f>'working sheet for RA2'!$M$12</f>
        <v>142.69999999999999</v>
      </c>
      <c r="H11" s="20"/>
      <c r="I11" s="26">
        <f>'working sheet for RA2'!$O$12</f>
        <v>162.69999999999999</v>
      </c>
      <c r="J11" s="20"/>
      <c r="K11" s="20">
        <f>'working sheet for RA2'!$Q$12</f>
        <v>182.7</v>
      </c>
      <c r="L11" s="40">
        <f>'working sheet for RA2'!R9</f>
        <v>1</v>
      </c>
      <c r="M11" s="26">
        <f>'working sheet for RA2'!$S$12</f>
        <v>202.7</v>
      </c>
      <c r="N11" s="26"/>
      <c r="O11" s="40">
        <f>'working sheet for RA2'!U9</f>
        <v>10</v>
      </c>
      <c r="P11" s="26"/>
      <c r="Q11" s="26">
        <f>'working sheet for RA2'!$W$12</f>
        <v>242.7</v>
      </c>
      <c r="R11" s="26"/>
      <c r="S11" s="26">
        <f>'working sheet for RA2'!$Y$12</f>
        <v>262.7</v>
      </c>
      <c r="T11" s="26"/>
      <c r="U11" s="26">
        <f>'working sheet for RA2'!$AA$12</f>
        <v>282.7</v>
      </c>
      <c r="V11" s="26"/>
      <c r="W11" s="26">
        <f>'working sheet for RA2'!$AC$12</f>
        <v>302.7</v>
      </c>
      <c r="X11" s="26"/>
      <c r="Y11" s="26">
        <f>'working sheet for RA2'!$AE$12</f>
        <v>322.7</v>
      </c>
      <c r="Z11" s="40">
        <f>'working sheet for RA2'!AF9</f>
        <v>1</v>
      </c>
      <c r="AA11" s="26">
        <f>'working sheet for RA2'!$AG$12</f>
        <v>342.7</v>
      </c>
      <c r="AB11" s="26"/>
      <c r="AC11" s="26">
        <f>'working sheet for RA2'!$AI$12</f>
        <v>362.7</v>
      </c>
      <c r="AD11" s="26"/>
      <c r="AE11" s="26">
        <f>'working sheet for RA2'!$AK$12</f>
        <v>382.7</v>
      </c>
      <c r="AF11" s="26"/>
      <c r="AG11" s="26">
        <f>'working sheet for RA2'!$AM$12</f>
        <v>402.7</v>
      </c>
      <c r="AH11" s="26"/>
      <c r="AI11" s="26">
        <f>'working sheet for RA2'!$AO$12</f>
        <v>422.7</v>
      </c>
      <c r="AJ11" s="40"/>
      <c r="AK11" s="40">
        <f>'working sheet for RA2'!$AQ$12</f>
        <v>442.7</v>
      </c>
      <c r="AL11" s="26"/>
      <c r="AM11" s="40">
        <f>'working sheet for RA2'!$AS$12</f>
        <v>451.7</v>
      </c>
      <c r="AN11" s="26"/>
      <c r="AO11" s="40">
        <f>'working sheet for RA2'!$AU$12</f>
        <v>460.7</v>
      </c>
      <c r="AP11" s="26"/>
      <c r="AQ11" s="40"/>
      <c r="AR11" s="26"/>
      <c r="AS11" s="26"/>
      <c r="AT11" s="40"/>
      <c r="AU11" s="26"/>
      <c r="AV11" s="40"/>
    </row>
    <row r="12" spans="1:62" ht="15.75" thickBot="1" x14ac:dyDescent="0.3">
      <c r="A12" s="5" t="s">
        <v>11</v>
      </c>
      <c r="B12" s="20"/>
      <c r="C12" s="20">
        <f>'working sheet for RA2'!$I$12</f>
        <v>0</v>
      </c>
      <c r="D12" s="20"/>
      <c r="E12" s="20">
        <f>'working sheet for RA2'!$K$12</f>
        <v>131.69999999999999</v>
      </c>
      <c r="F12" s="20"/>
      <c r="G12" s="20">
        <f>'working sheet for RA2'!$M$12</f>
        <v>142.69999999999999</v>
      </c>
      <c r="H12" s="20"/>
      <c r="I12" s="20">
        <f>'working sheet for RA2'!$O$12</f>
        <v>162.69999999999999</v>
      </c>
      <c r="J12" s="20"/>
      <c r="K12" s="20">
        <f>'working sheet for RA2'!$Q$12</f>
        <v>182.7</v>
      </c>
      <c r="L12" s="37">
        <f>'working sheet for RA2'!R10</f>
        <v>9</v>
      </c>
      <c r="M12" s="26">
        <f>'working sheet for RA2'!$S$12</f>
        <v>202.7</v>
      </c>
      <c r="N12" s="20"/>
      <c r="O12" s="37">
        <f>'working sheet for RA2'!U10</f>
        <v>0</v>
      </c>
      <c r="P12" s="20"/>
      <c r="Q12" s="20">
        <f>'working sheet for RA2'!$W$12</f>
        <v>242.7</v>
      </c>
      <c r="R12" s="20"/>
      <c r="S12" s="20">
        <f>'working sheet for RA2'!$Y$12</f>
        <v>262.7</v>
      </c>
      <c r="T12" s="20"/>
      <c r="U12" s="26">
        <f>'working sheet for RA2'!$AA$12</f>
        <v>282.7</v>
      </c>
      <c r="V12" s="20"/>
      <c r="W12" s="20">
        <f>'working sheet for RA2'!$AC$14</f>
        <v>0</v>
      </c>
      <c r="X12" s="20"/>
      <c r="Y12" s="20">
        <f>'working sheet for RA2'!$AE$12</f>
        <v>322.7</v>
      </c>
      <c r="Z12" s="37">
        <f>'working sheet for RA2'!AF10</f>
        <v>9</v>
      </c>
      <c r="AA12" s="20">
        <f>'working sheet for RA2'!$AG$12</f>
        <v>342.7</v>
      </c>
      <c r="AB12" s="20"/>
      <c r="AC12" s="20">
        <f>'working sheet for RA2'!$AI$12</f>
        <v>362.7</v>
      </c>
      <c r="AD12" s="20"/>
      <c r="AE12" s="20">
        <f>'working sheet for RA2'!$AK$12</f>
        <v>382.7</v>
      </c>
      <c r="AF12" s="20"/>
      <c r="AG12" s="26">
        <f>'working sheet for RA2'!$AM$12</f>
        <v>402.7</v>
      </c>
      <c r="AH12" s="20"/>
      <c r="AI12" s="20">
        <f>'working sheet for RA2'!$AO$12</f>
        <v>422.7</v>
      </c>
      <c r="AJ12" s="37"/>
      <c r="AK12" s="40">
        <f>'working sheet for RA2'!$AQ$12</f>
        <v>442.7</v>
      </c>
      <c r="AL12" s="20"/>
      <c r="AM12" s="37">
        <f>'working sheet for RA2'!$AS$12</f>
        <v>451.7</v>
      </c>
      <c r="AN12" s="20"/>
      <c r="AO12" s="37">
        <f>'working sheet for RA2'!$AU$12</f>
        <v>460.7</v>
      </c>
      <c r="AP12" s="20"/>
      <c r="AQ12" s="37"/>
      <c r="AR12" s="20"/>
      <c r="AS12" s="20"/>
      <c r="AT12" s="37"/>
      <c r="AU12" s="20"/>
      <c r="AV12" s="37"/>
    </row>
    <row r="13" spans="1:62" ht="15.75" thickBot="1" x14ac:dyDescent="0.3">
      <c r="A13" s="5" t="s">
        <v>12</v>
      </c>
      <c r="B13" s="20"/>
      <c r="C13" s="20">
        <f>'working sheet for RA2'!$I$12</f>
        <v>0</v>
      </c>
      <c r="D13" s="20"/>
      <c r="E13" s="20">
        <f>'working sheet for RA2'!$K$12</f>
        <v>131.69999999999999</v>
      </c>
      <c r="F13" s="20"/>
      <c r="G13" s="20">
        <f>'working sheet for RA2'!$M$12</f>
        <v>142.69999999999999</v>
      </c>
      <c r="H13" s="20"/>
      <c r="I13" s="20">
        <f>'working sheet for RA2'!$O$12</f>
        <v>162.69999999999999</v>
      </c>
      <c r="J13" s="20"/>
      <c r="K13" s="20">
        <f>'working sheet for RA2'!$Q$12</f>
        <v>182.7</v>
      </c>
      <c r="L13" s="37">
        <f>'working sheet for RA2'!R11</f>
        <v>0</v>
      </c>
      <c r="M13" s="26">
        <f>'working sheet for RA2'!$S$12</f>
        <v>202.7</v>
      </c>
      <c r="N13" s="20"/>
      <c r="O13" s="37">
        <f>'working sheet for RA2'!U11</f>
        <v>0</v>
      </c>
      <c r="P13" s="20"/>
      <c r="Q13" s="20">
        <f>'working sheet for RA2'!$W$12</f>
        <v>242.7</v>
      </c>
      <c r="R13" s="20"/>
      <c r="S13" s="20">
        <f>'working sheet for RA2'!$Y$12</f>
        <v>262.7</v>
      </c>
      <c r="T13" s="20"/>
      <c r="U13" s="26">
        <f>'working sheet for RA2'!$AA$12</f>
        <v>282.7</v>
      </c>
      <c r="V13" s="20"/>
      <c r="W13" s="20">
        <f>'working sheet for RA2'!$AC$14</f>
        <v>0</v>
      </c>
      <c r="X13" s="20"/>
      <c r="Y13" s="20">
        <f>'working sheet for RA2'!$AE$12</f>
        <v>322.7</v>
      </c>
      <c r="Z13" s="37">
        <f>'working sheet for RA2'!AF11</f>
        <v>0</v>
      </c>
      <c r="AA13" s="20">
        <f>'working sheet for RA2'!$AG$12</f>
        <v>342.7</v>
      </c>
      <c r="AB13" s="20"/>
      <c r="AC13" s="20">
        <f>'working sheet for RA2'!$AI$12</f>
        <v>362.7</v>
      </c>
      <c r="AD13" s="20"/>
      <c r="AE13" s="20">
        <f>'working sheet for RA2'!$AK$12</f>
        <v>382.7</v>
      </c>
      <c r="AF13" s="20"/>
      <c r="AG13" s="26">
        <f>'working sheet for RA2'!$AM$12</f>
        <v>402.7</v>
      </c>
      <c r="AH13" s="20"/>
      <c r="AI13" s="20">
        <f>'working sheet for RA2'!$AO$12</f>
        <v>422.7</v>
      </c>
      <c r="AJ13" s="37"/>
      <c r="AK13" s="40">
        <f>'working sheet for RA2'!$AQ$12</f>
        <v>442.7</v>
      </c>
      <c r="AL13" s="20"/>
      <c r="AM13" s="37">
        <f>'working sheet for RA2'!$AS$12</f>
        <v>451.7</v>
      </c>
      <c r="AN13" s="20"/>
      <c r="AO13" s="37">
        <f>'working sheet for RA2'!$AU$12</f>
        <v>460.7</v>
      </c>
      <c r="AP13" s="20"/>
      <c r="AQ13" s="37"/>
      <c r="AR13" s="20"/>
      <c r="AS13" s="20"/>
      <c r="AT13" s="37"/>
      <c r="AU13" s="20"/>
      <c r="AV13" s="37"/>
    </row>
    <row r="14" spans="1:62" ht="15.75" thickBot="1" x14ac:dyDescent="0.3">
      <c r="A14" s="5" t="s">
        <v>13</v>
      </c>
      <c r="B14" s="20"/>
      <c r="C14" s="20">
        <f>'working sheet for RA2'!$I$12</f>
        <v>0</v>
      </c>
      <c r="D14" s="20"/>
      <c r="E14" s="20">
        <f>'working sheet for RA2'!$K$12</f>
        <v>131.69999999999999</v>
      </c>
      <c r="F14" s="20"/>
      <c r="G14" s="20">
        <f>'working sheet for RA2'!$M$12</f>
        <v>142.69999999999999</v>
      </c>
      <c r="H14" s="20"/>
      <c r="I14" s="20">
        <f>'working sheet for RA2'!$O$12</f>
        <v>162.69999999999999</v>
      </c>
      <c r="J14" s="20"/>
      <c r="K14" s="20">
        <f>'working sheet for RA2'!$Q$12</f>
        <v>182.7</v>
      </c>
      <c r="L14" s="37">
        <f>'working sheet for RA2'!R12</f>
        <v>192.7</v>
      </c>
      <c r="M14" s="26">
        <f>'working sheet for RA2'!$S$12</f>
        <v>202.7</v>
      </c>
      <c r="N14" s="20"/>
      <c r="O14" s="37">
        <f>'working sheet for RA2'!U12</f>
        <v>222.7</v>
      </c>
      <c r="P14" s="20"/>
      <c r="Q14" s="20">
        <f>'working sheet for RA2'!$W$12</f>
        <v>242.7</v>
      </c>
      <c r="R14" s="20"/>
      <c r="S14" s="20">
        <f>'working sheet for RA2'!$Y$12</f>
        <v>262.7</v>
      </c>
      <c r="T14" s="20"/>
      <c r="U14" s="26">
        <f>'working sheet for RA2'!$AA$12</f>
        <v>282.7</v>
      </c>
      <c r="V14" s="20"/>
      <c r="W14" s="20">
        <f>'working sheet for RA2'!$AC$14</f>
        <v>0</v>
      </c>
      <c r="X14" s="20"/>
      <c r="Y14" s="20">
        <f>'working sheet for RA2'!$AE$12</f>
        <v>322.7</v>
      </c>
      <c r="Z14" s="37">
        <f>'working sheet for RA2'!AF12</f>
        <v>332.7</v>
      </c>
      <c r="AA14" s="20">
        <f>'working sheet for RA2'!$AG$12</f>
        <v>342.7</v>
      </c>
      <c r="AB14" s="20"/>
      <c r="AC14" s="20">
        <f>'working sheet for RA2'!$AI$12</f>
        <v>362.7</v>
      </c>
      <c r="AD14" s="20"/>
      <c r="AE14" s="20">
        <f>'working sheet for RA2'!$AK$12</f>
        <v>382.7</v>
      </c>
      <c r="AF14" s="20"/>
      <c r="AG14" s="26">
        <f>'working sheet for RA2'!$AM$12</f>
        <v>402.7</v>
      </c>
      <c r="AH14" s="20"/>
      <c r="AI14" s="20">
        <f>'working sheet for RA2'!$AO$12</f>
        <v>422.7</v>
      </c>
      <c r="AJ14" s="37"/>
      <c r="AK14" s="40">
        <f>'working sheet for RA2'!$AQ$12</f>
        <v>442.7</v>
      </c>
      <c r="AL14" s="20"/>
      <c r="AM14" s="37">
        <f>'working sheet for RA2'!$AS$12</f>
        <v>451.7</v>
      </c>
      <c r="AN14" s="20"/>
      <c r="AO14" s="37">
        <f>'working sheet for RA2'!$AU$12</f>
        <v>460.7</v>
      </c>
      <c r="AP14" s="20"/>
      <c r="AQ14" s="37"/>
      <c r="AR14" s="20"/>
      <c r="AS14" s="20"/>
      <c r="AT14" s="37"/>
      <c r="AU14" s="20"/>
      <c r="AV14" s="37"/>
    </row>
    <row r="15" spans="1:62" ht="15.75" thickBot="1" x14ac:dyDescent="0.3">
      <c r="A15" s="5" t="s">
        <v>14</v>
      </c>
      <c r="B15" s="30"/>
      <c r="C15" s="20">
        <f>'working sheet for RA2'!$I$12</f>
        <v>0</v>
      </c>
      <c r="D15" s="20"/>
      <c r="E15" s="37">
        <f>'working sheet for RA2'!$K$12</f>
        <v>131.69999999999999</v>
      </c>
      <c r="F15" s="20"/>
      <c r="G15" s="20">
        <f>'working sheet for RA2'!$M$12</f>
        <v>142.69999999999999</v>
      </c>
      <c r="H15" s="20"/>
      <c r="I15" s="20">
        <f>'working sheet for RA2'!$O$12</f>
        <v>162.69999999999999</v>
      </c>
      <c r="J15" s="20"/>
      <c r="K15" s="20">
        <f>'working sheet for RA2'!$Q$12</f>
        <v>182.7</v>
      </c>
      <c r="L15" s="37">
        <f>'working sheet for RA2'!R13</f>
        <v>0</v>
      </c>
      <c r="M15" s="26">
        <f>'working sheet for RA2'!$S$12</f>
        <v>202.7</v>
      </c>
      <c r="N15" s="20"/>
      <c r="O15" s="37">
        <f>'working sheet for RA2'!U13</f>
        <v>0</v>
      </c>
      <c r="P15" s="20"/>
      <c r="Q15" s="20">
        <f>'working sheet for RA2'!$W$12</f>
        <v>242.7</v>
      </c>
      <c r="R15" s="20"/>
      <c r="S15" s="20">
        <f>'working sheet for RA2'!$Y$12</f>
        <v>262.7</v>
      </c>
      <c r="T15" s="20"/>
      <c r="U15" s="26">
        <f>'working sheet for RA2'!$AA$12</f>
        <v>282.7</v>
      </c>
      <c r="V15" s="20"/>
      <c r="W15" s="20">
        <f>'working sheet for RA2'!$AC$14</f>
        <v>0</v>
      </c>
      <c r="X15" s="20"/>
      <c r="Y15" s="20">
        <f>'working sheet for RA2'!$AE$12</f>
        <v>322.7</v>
      </c>
      <c r="Z15" s="37">
        <f>'working sheet for RA2'!AF13</f>
        <v>0</v>
      </c>
      <c r="AA15" s="20">
        <f>'working sheet for RA2'!$AG$12</f>
        <v>342.7</v>
      </c>
      <c r="AB15" s="20"/>
      <c r="AC15" s="20">
        <f>'working sheet for RA2'!$AI$12</f>
        <v>362.7</v>
      </c>
      <c r="AD15" s="20"/>
      <c r="AE15" s="20">
        <f>'working sheet for RA2'!$AK$12</f>
        <v>382.7</v>
      </c>
      <c r="AF15" s="20"/>
      <c r="AG15" s="26">
        <f>'working sheet for RA2'!$AM$12</f>
        <v>402.7</v>
      </c>
      <c r="AH15" s="20"/>
      <c r="AI15" s="20">
        <f>'working sheet for RA2'!$AO$12</f>
        <v>422.7</v>
      </c>
      <c r="AJ15" s="37"/>
      <c r="AK15" s="40">
        <f>'working sheet for RA2'!$AQ$12</f>
        <v>442.7</v>
      </c>
      <c r="AL15" s="20"/>
      <c r="AM15" s="37">
        <f>'working sheet for RA2'!$AS$12</f>
        <v>451.7</v>
      </c>
      <c r="AN15" s="20"/>
      <c r="AO15" s="37">
        <f>'working sheet for RA2'!$AU$12</f>
        <v>460.7</v>
      </c>
      <c r="AP15" s="20"/>
      <c r="AQ15" s="37"/>
      <c r="AR15" s="20"/>
      <c r="AS15" s="20"/>
      <c r="AT15" s="37"/>
      <c r="AU15" s="20"/>
      <c r="AV15" s="37"/>
    </row>
    <row r="16" spans="1:62" ht="15.75" thickBot="1" x14ac:dyDescent="0.3">
      <c r="A16" s="6" t="s">
        <v>24</v>
      </c>
      <c r="B16" s="22"/>
      <c r="C16" s="22"/>
      <c r="D16" s="22"/>
      <c r="E16" s="22"/>
      <c r="F16" s="22"/>
      <c r="G16" s="20">
        <f>'working sheet for RA2'!$M$14</f>
        <v>61</v>
      </c>
      <c r="H16" s="22"/>
      <c r="I16" s="22"/>
      <c r="J16" s="22"/>
      <c r="K16" s="20"/>
      <c r="L16" s="33">
        <f>'working sheet for RA2'!R14</f>
        <v>122</v>
      </c>
      <c r="M16" s="20"/>
      <c r="N16" s="22"/>
      <c r="O16" s="33">
        <f>'working sheet for RA2'!U14</f>
        <v>131.69999999999999</v>
      </c>
      <c r="P16" s="22"/>
      <c r="Q16" s="22"/>
      <c r="R16" s="22"/>
      <c r="S16" s="22"/>
      <c r="T16" s="22"/>
      <c r="U16" s="22"/>
      <c r="V16" s="22"/>
      <c r="W16" s="20"/>
      <c r="X16" s="22"/>
      <c r="Y16" s="22"/>
      <c r="Z16" s="33">
        <f>'working sheet for RA2'!AF14</f>
        <v>222.7</v>
      </c>
      <c r="AA16" s="22"/>
      <c r="AB16" s="22"/>
      <c r="AC16" s="22"/>
      <c r="AD16" s="22"/>
      <c r="AE16" s="22"/>
      <c r="AF16" s="22"/>
      <c r="AG16" s="22"/>
      <c r="AH16" s="22"/>
      <c r="AI16" s="22"/>
      <c r="AJ16" s="33">
        <f>'working sheet for RA2'!AP14</f>
        <v>332.7</v>
      </c>
      <c r="AK16" s="33"/>
      <c r="AL16" s="22"/>
      <c r="AM16" s="33"/>
      <c r="AN16" s="22"/>
      <c r="AO16" s="33"/>
      <c r="AP16" s="20"/>
      <c r="AQ16" s="33"/>
      <c r="AR16" s="22"/>
      <c r="AS16" s="22"/>
      <c r="AT16" s="33">
        <f>'working sheet for RA2'!AZ14</f>
        <v>432.7</v>
      </c>
      <c r="AU16" s="22"/>
      <c r="AV16" s="33">
        <f>'working sheet for RA2'!BB14</f>
        <v>460.7</v>
      </c>
    </row>
    <row r="17" spans="1:11" x14ac:dyDescent="0.25">
      <c r="A17"/>
    </row>
    <row r="18" spans="1:11" ht="15.75" thickBot="1" x14ac:dyDescent="0.3"/>
    <row r="19" spans="1:11" x14ac:dyDescent="0.25">
      <c r="A19" s="54" t="s">
        <v>35</v>
      </c>
      <c r="B19" s="55"/>
      <c r="C19" s="55"/>
      <c r="D19" s="55"/>
      <c r="E19" s="55"/>
      <c r="F19" s="55"/>
      <c r="G19" s="55"/>
      <c r="H19" s="55"/>
      <c r="I19" s="55"/>
      <c r="J19" s="55"/>
      <c r="K19" s="56"/>
    </row>
    <row r="20" spans="1:11" x14ac:dyDescent="0.25">
      <c r="A20" s="57" t="s">
        <v>36</v>
      </c>
      <c r="B20" s="58"/>
      <c r="C20" s="58"/>
      <c r="D20" s="58"/>
      <c r="E20" s="58"/>
      <c r="F20" s="58"/>
      <c r="G20" s="58"/>
      <c r="H20" s="58"/>
      <c r="I20" s="58"/>
      <c r="J20" s="58"/>
      <c r="K20" s="59"/>
    </row>
    <row r="21" spans="1:11" x14ac:dyDescent="0.25">
      <c r="A21" s="57" t="s">
        <v>37</v>
      </c>
      <c r="B21" s="58"/>
      <c r="C21" s="58"/>
      <c r="D21" s="58"/>
      <c r="E21" s="58"/>
      <c r="F21" s="58"/>
      <c r="G21" s="58"/>
      <c r="H21" s="58"/>
      <c r="I21" s="58"/>
      <c r="J21" s="58"/>
      <c r="K21" s="59"/>
    </row>
    <row r="22" spans="1:11" ht="15.75" thickBot="1" x14ac:dyDescent="0.3">
      <c r="A22" s="51" t="s">
        <v>41</v>
      </c>
      <c r="B22" s="52"/>
      <c r="C22" s="52"/>
      <c r="D22" s="52"/>
      <c r="E22" s="52"/>
      <c r="F22" s="52"/>
      <c r="G22" s="52"/>
      <c r="H22" s="52"/>
      <c r="I22" s="52"/>
      <c r="J22" s="52"/>
      <c r="K22" s="53"/>
    </row>
    <row r="25" spans="1:11" x14ac:dyDescent="0.25">
      <c r="A25"/>
    </row>
    <row r="26" spans="1:11" x14ac:dyDescent="0.25">
      <c r="A26"/>
    </row>
    <row r="27" spans="1:11" x14ac:dyDescent="0.25">
      <c r="A27"/>
    </row>
    <row r="28" spans="1:11" x14ac:dyDescent="0.25">
      <c r="A28"/>
    </row>
    <row r="29" spans="1:11" x14ac:dyDescent="0.25">
      <c r="A29"/>
    </row>
    <row r="30" spans="1:11" x14ac:dyDescent="0.25">
      <c r="A30"/>
    </row>
    <row r="31" spans="1:11" x14ac:dyDescent="0.25">
      <c r="A31"/>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B7:O7">
    <cfRule type="containsText" dxfId="423" priority="18" operator="containsText" text="10/12/xxxx">
      <formula>NOT(ISERROR(SEARCH("10/12/xxxx",B7)))</formula>
    </cfRule>
  </conditionalFormatting>
  <conditionalFormatting sqref="B9:O9">
    <cfRule type="containsText" dxfId="422" priority="17" operator="containsText" text="xx/xx/xxxx">
      <formula>NOT(ISERROR(SEARCH("xx/xx/xxxx",B9)))</formula>
    </cfRule>
  </conditionalFormatting>
  <conditionalFormatting sqref="P7">
    <cfRule type="containsText" dxfId="421" priority="16" operator="containsText" text="10/12/xxxx">
      <formula>NOT(ISERROR(SEARCH("10/12/xxxx",P7)))</formula>
    </cfRule>
  </conditionalFormatting>
  <conditionalFormatting sqref="P9">
    <cfRule type="containsText" dxfId="420" priority="15" operator="containsText" text="xx/xx/xxxx">
      <formula>NOT(ISERROR(SEARCH("xx/xx/xxxx",P9)))</formula>
    </cfRule>
  </conditionalFormatting>
  <conditionalFormatting sqref="Q7 S7 U7 W7 Y7 AA7 AC7 AE7 AG7 AI7 AK7 AM7 AO7 AQ7 AS7 AU7 AW7 AY7 BA7 BC7 BE7 BG7 BI7">
    <cfRule type="containsText" dxfId="419" priority="14" operator="containsText" text="10/12/xxxx">
      <formula>NOT(ISERROR(SEARCH("10/12/xxxx",Q7)))</formula>
    </cfRule>
  </conditionalFormatting>
  <conditionalFormatting sqref="Q9 S9 U9 W9 Y9 AA9 AC9 AE9 AG9 AI9 AK9 AM9 AO9 AQ9 AS9 AU9">
    <cfRule type="containsText" dxfId="418" priority="13" operator="containsText" text="xx/xx/xxxx">
      <formula>NOT(ISERROR(SEARCH("xx/xx/xxxx",Q9)))</formula>
    </cfRule>
  </conditionalFormatting>
  <conditionalFormatting sqref="R7 T7 V7 X7 Z7 AB7 AD7 AF7 AH7 AJ7 AL7 AN7">
    <cfRule type="containsText" dxfId="417" priority="12" operator="containsText" text="10/12/xxxx">
      <formula>NOT(ISERROR(SEARCH("10/12/xxxx",R7)))</formula>
    </cfRule>
  </conditionalFormatting>
  <conditionalFormatting sqref="R9 T9 V9 X9 Z9 AB9 AD9 AF9 AH9 AJ9 AL9 AN9 AP9 AR9 AT9 AV9">
    <cfRule type="containsText" dxfId="416" priority="11" operator="containsText" text="xx/xx/xxxx">
      <formula>NOT(ISERROR(SEARCH("xx/xx/xxxx",R9)))</formula>
    </cfRule>
  </conditionalFormatting>
  <conditionalFormatting sqref="AP7 AR7 AT7 AV7 AX7 AZ7 BB7 BD7 BF7 BH7 BJ7">
    <cfRule type="containsText" dxfId="415" priority="2" operator="containsText" text="10/12/xxxx">
      <formula>NOT(ISERROR(SEARCH("10/12/xxxx",AP7)))</formula>
    </cfRule>
  </conditionalFormatting>
  <dataValidations count="6">
    <dataValidation allowBlank="1" showInputMessage="1" showErrorMessage="1" prompt="Please input the correct Rehabilitation Area number (RA#)" sqref="E2:K2" xr:uid="{53F190A1-D245-436D-9396-058C7BBAF552}"/>
    <dataValidation allowBlank="1" showInputMessage="1" showErrorMessage="1" promptTitle="Insert Area (ha)" prompt="Please insert the cumulative area achieved in hectares (ha) as required" sqref="W13:W16 AP16:AV16 B11:H11 B12:L16 M13:S16 U13:U15 AG13:AG15 M12:AO12 J11:AV11 AK13:AK15" xr:uid="{C1C3D9F3-E9AC-4517-9ED3-12AC9FF58C05}"/>
    <dataValidation allowBlank="1" showInputMessage="1" showErrorMessage="1" promptTitle="Insert Area (ha)" prompt="Please insert the cumulative area available in hectares (ha)" sqref="B8:AP8" xr:uid="{DF39E229-C0A9-46F3-8330-FB70E0096270}"/>
    <dataValidation allowBlank="1" showInputMessage="1" showErrorMessage="1" promptTitle="Insert Date" prompt="Please insert the data the milestone is to be completed by" sqref="B9:AV9" xr:uid="{4ECAAA2A-03DC-489A-A29C-F32DAF199523}"/>
    <dataValidation allowBlank="1" showInputMessage="1" showErrorMessage="1" promptTitle="Insert Date" prompt="Please insert the date the area is available for rehabilitation" sqref="B7:BJ7" xr:uid="{5EFEF0EC-1A08-48D4-97AC-6DD6BC84A6FD}"/>
    <dataValidation allowBlank="1" showInputMessage="1" showErrorMessage="1" promptTitle="Rehabilitation Milestone" prompt="Insert the Rehabilitation Milestone number here (RM#)" sqref="A11:A16" xr:uid="{BB751765-EC9B-4038-AE3D-E1BD2BAFD91F}"/>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70E73-E11E-4A54-B50B-E4EC5E72EB44}">
  <dimension ref="A1:O21"/>
  <sheetViews>
    <sheetView workbookViewId="0">
      <selection activeCell="A12" sqref="A11:A15"/>
    </sheetView>
  </sheetViews>
  <sheetFormatPr defaultColWidth="12.140625" defaultRowHeight="15" x14ac:dyDescent="0.25"/>
  <cols>
    <col min="1" max="1" width="15.7109375" style="2" customWidth="1"/>
    <col min="2" max="2" width="14.42578125" bestFit="1" customWidth="1"/>
  </cols>
  <sheetData>
    <row r="1" spans="1:15" ht="23.25" customHeight="1" thickBot="1" x14ac:dyDescent="0.35">
      <c r="A1" s="41" t="s">
        <v>44</v>
      </c>
      <c r="B1" s="42"/>
      <c r="C1" s="42"/>
      <c r="D1" s="42"/>
      <c r="E1" s="42"/>
      <c r="F1" s="42"/>
      <c r="G1" s="42"/>
      <c r="H1" s="42"/>
      <c r="I1" s="42"/>
      <c r="J1" s="42"/>
      <c r="K1" s="43"/>
    </row>
    <row r="2" spans="1:15" ht="15.95" customHeight="1" thickBot="1" x14ac:dyDescent="0.3">
      <c r="A2" s="47" t="s">
        <v>0</v>
      </c>
      <c r="B2" s="47"/>
      <c r="C2" s="47"/>
      <c r="D2" s="47"/>
      <c r="E2" s="44" t="s">
        <v>55</v>
      </c>
      <c r="F2" s="44"/>
      <c r="G2" s="44"/>
      <c r="H2" s="44"/>
      <c r="I2" s="44"/>
      <c r="J2" s="44"/>
      <c r="K2" s="44"/>
    </row>
    <row r="3" spans="1:15" ht="15.95" customHeight="1" thickBot="1" x14ac:dyDescent="0.3">
      <c r="A3" s="47" t="s">
        <v>1</v>
      </c>
      <c r="B3" s="47"/>
      <c r="C3" s="47"/>
      <c r="D3" s="47"/>
      <c r="E3" s="44" t="s">
        <v>56</v>
      </c>
      <c r="F3" s="44"/>
      <c r="G3" s="44"/>
      <c r="H3" s="44"/>
      <c r="I3" s="44"/>
      <c r="J3" s="44"/>
      <c r="K3" s="44"/>
    </row>
    <row r="4" spans="1:15" ht="15.95" customHeight="1" thickBot="1" x14ac:dyDescent="0.3">
      <c r="A4" s="47" t="s">
        <v>43</v>
      </c>
      <c r="B4" s="47"/>
      <c r="C4" s="47"/>
      <c r="D4" s="47"/>
      <c r="E4" s="44">
        <v>0.7</v>
      </c>
      <c r="F4" s="44"/>
      <c r="G4" s="44"/>
      <c r="H4" s="44"/>
      <c r="I4" s="44"/>
      <c r="J4" s="44"/>
      <c r="K4" s="44"/>
    </row>
    <row r="5" spans="1:15" ht="32.1" customHeight="1" thickBot="1" x14ac:dyDescent="0.3">
      <c r="A5" s="46" t="s">
        <v>22</v>
      </c>
      <c r="B5" s="46"/>
      <c r="C5" s="46"/>
      <c r="D5" s="46"/>
      <c r="E5" s="45">
        <v>22807</v>
      </c>
      <c r="F5" s="44"/>
      <c r="G5" s="44"/>
      <c r="H5" s="44"/>
      <c r="I5" s="44"/>
      <c r="J5" s="44"/>
      <c r="K5" s="44"/>
    </row>
    <row r="6" spans="1:15" ht="15.95" customHeight="1" thickBot="1" x14ac:dyDescent="0.3">
      <c r="A6" s="47" t="s">
        <v>45</v>
      </c>
      <c r="B6" s="47"/>
      <c r="C6" s="47"/>
      <c r="D6" s="47"/>
      <c r="E6" s="44" t="s">
        <v>62</v>
      </c>
      <c r="F6" s="44"/>
      <c r="G6" s="44"/>
      <c r="H6" s="44"/>
      <c r="I6" s="44"/>
      <c r="J6" s="44"/>
      <c r="K6" s="44"/>
    </row>
    <row r="7" spans="1:15" ht="30.95" customHeight="1" thickBot="1" x14ac:dyDescent="0.3">
      <c r="A7" s="3" t="s">
        <v>2</v>
      </c>
      <c r="B7" s="16">
        <v>22807</v>
      </c>
      <c r="C7" s="16"/>
      <c r="D7" s="16"/>
      <c r="E7" s="16"/>
      <c r="F7" s="16"/>
      <c r="G7" s="16"/>
      <c r="H7" s="16"/>
      <c r="I7" s="16"/>
      <c r="J7" s="16"/>
      <c r="K7" s="16"/>
      <c r="L7" s="16"/>
      <c r="M7" s="16"/>
      <c r="N7" s="16"/>
      <c r="O7" s="16"/>
    </row>
    <row r="8" spans="1:15" ht="30.95" customHeight="1" thickBot="1" x14ac:dyDescent="0.3">
      <c r="A8" s="3" t="s">
        <v>20</v>
      </c>
      <c r="B8" s="17">
        <v>0.7</v>
      </c>
      <c r="C8" s="17"/>
      <c r="D8" s="17"/>
      <c r="E8" s="17"/>
      <c r="F8" s="17"/>
      <c r="G8" s="17"/>
      <c r="H8" s="17"/>
      <c r="I8" s="17"/>
      <c r="J8" s="17"/>
      <c r="K8" s="17"/>
      <c r="L8" s="17"/>
      <c r="M8" s="17"/>
      <c r="N8" s="17"/>
      <c r="O8" s="17"/>
    </row>
    <row r="9" spans="1:15" ht="30.95" customHeight="1" thickBot="1" x14ac:dyDescent="0.3">
      <c r="A9" s="4" t="s">
        <v>57</v>
      </c>
      <c r="B9" s="19">
        <v>22990</v>
      </c>
      <c r="C9" s="19"/>
      <c r="D9" s="19"/>
      <c r="E9" s="19"/>
      <c r="F9" s="19"/>
      <c r="G9" s="19"/>
      <c r="H9" s="19"/>
      <c r="I9" s="19"/>
      <c r="J9" s="19"/>
      <c r="K9" s="19"/>
      <c r="L9" s="19"/>
      <c r="M9" s="19"/>
      <c r="N9" s="19"/>
      <c r="O9" s="19"/>
    </row>
    <row r="10" spans="1:15" s="14" customFormat="1" ht="30.75" thickBot="1" x14ac:dyDescent="0.3">
      <c r="A10" s="1" t="s">
        <v>4</v>
      </c>
      <c r="B10" s="48" t="s">
        <v>6</v>
      </c>
      <c r="C10" s="49"/>
      <c r="D10" s="49"/>
      <c r="E10" s="49"/>
      <c r="F10" s="49"/>
      <c r="G10" s="49"/>
      <c r="H10" s="49"/>
      <c r="I10" s="49"/>
      <c r="J10" s="49"/>
      <c r="K10" s="50"/>
    </row>
    <row r="11" spans="1:15" ht="15.75" thickBot="1" x14ac:dyDescent="0.3">
      <c r="A11" s="5" t="s">
        <v>25</v>
      </c>
      <c r="B11" s="20">
        <v>0.7</v>
      </c>
      <c r="C11" s="20"/>
      <c r="D11" s="20"/>
      <c r="E11" s="20"/>
      <c r="F11" s="20"/>
      <c r="G11" s="20"/>
      <c r="H11" s="20"/>
      <c r="I11" s="20"/>
      <c r="J11" s="20"/>
      <c r="K11" s="20"/>
    </row>
    <row r="12" spans="1:15" ht="15.75" thickBot="1" x14ac:dyDescent="0.3">
      <c r="A12" s="5" t="s">
        <v>5</v>
      </c>
      <c r="B12" s="20"/>
      <c r="C12" s="20"/>
      <c r="D12" s="20"/>
      <c r="E12" s="20"/>
      <c r="F12" s="20"/>
      <c r="G12" s="20"/>
      <c r="H12" s="20"/>
      <c r="I12" s="20"/>
      <c r="J12" s="20"/>
      <c r="K12" s="21"/>
    </row>
    <row r="13" spans="1:15" ht="15.75" thickBot="1" x14ac:dyDescent="0.3">
      <c r="A13" s="5" t="s">
        <v>5</v>
      </c>
      <c r="B13" s="20"/>
      <c r="C13" s="20"/>
      <c r="D13" s="20"/>
      <c r="E13" s="20"/>
      <c r="F13" s="20"/>
      <c r="G13" s="20"/>
      <c r="H13" s="20"/>
      <c r="I13" s="20"/>
      <c r="J13" s="20"/>
      <c r="K13" s="21"/>
    </row>
    <row r="14" spans="1:15" ht="15.75" thickBot="1" x14ac:dyDescent="0.3">
      <c r="A14" s="5" t="s">
        <v>5</v>
      </c>
      <c r="B14" s="20"/>
      <c r="C14" s="20"/>
      <c r="D14" s="20"/>
      <c r="E14" s="20"/>
      <c r="F14" s="20"/>
      <c r="G14" s="20"/>
      <c r="H14" s="20"/>
      <c r="I14" s="20"/>
      <c r="J14" s="20"/>
      <c r="K14" s="21"/>
    </row>
    <row r="15" spans="1:15" x14ac:dyDescent="0.25">
      <c r="A15" s="6" t="s">
        <v>5</v>
      </c>
      <c r="B15" s="22"/>
      <c r="C15" s="22"/>
      <c r="D15" s="22"/>
      <c r="E15" s="22"/>
      <c r="F15" s="22"/>
      <c r="G15" s="22"/>
      <c r="H15" s="22"/>
      <c r="I15" s="22"/>
      <c r="J15" s="22"/>
      <c r="K15" s="23"/>
    </row>
    <row r="16" spans="1:15" x14ac:dyDescent="0.25">
      <c r="A16"/>
    </row>
    <row r="17" spans="1:11" ht="15.75" thickBot="1" x14ac:dyDescent="0.3"/>
    <row r="18" spans="1:11" x14ac:dyDescent="0.25">
      <c r="A18" s="54" t="s">
        <v>35</v>
      </c>
      <c r="B18" s="55"/>
      <c r="C18" s="55"/>
      <c r="D18" s="55"/>
      <c r="E18" s="55"/>
      <c r="F18" s="55"/>
      <c r="G18" s="55"/>
      <c r="H18" s="55"/>
      <c r="I18" s="55"/>
      <c r="J18" s="55"/>
      <c r="K18" s="56"/>
    </row>
    <row r="19" spans="1:11" x14ac:dyDescent="0.25">
      <c r="A19" s="57" t="s">
        <v>36</v>
      </c>
      <c r="B19" s="58"/>
      <c r="C19" s="58"/>
      <c r="D19" s="58"/>
      <c r="E19" s="58"/>
      <c r="F19" s="58"/>
      <c r="G19" s="58"/>
      <c r="H19" s="58"/>
      <c r="I19" s="58"/>
      <c r="J19" s="58"/>
      <c r="K19" s="59"/>
    </row>
    <row r="20" spans="1:11" x14ac:dyDescent="0.25">
      <c r="A20" s="57" t="s">
        <v>37</v>
      </c>
      <c r="B20" s="58"/>
      <c r="C20" s="58"/>
      <c r="D20" s="58"/>
      <c r="E20" s="58"/>
      <c r="F20" s="58"/>
      <c r="G20" s="58"/>
      <c r="H20" s="58"/>
      <c r="I20" s="58"/>
      <c r="J20" s="58"/>
      <c r="K20" s="59"/>
    </row>
    <row r="21" spans="1:11" ht="15.75" thickBot="1" x14ac:dyDescent="0.3">
      <c r="A21" s="51" t="s">
        <v>41</v>
      </c>
      <c r="B21" s="52"/>
      <c r="C21" s="52"/>
      <c r="D21" s="52"/>
      <c r="E21" s="52"/>
      <c r="F21" s="52"/>
      <c r="G21" s="52"/>
      <c r="H21" s="52"/>
      <c r="I21" s="52"/>
      <c r="J21" s="52"/>
      <c r="K21" s="53"/>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C7:O7">
    <cfRule type="containsText" dxfId="186" priority="3" operator="containsText" text="10/12/xxxx">
      <formula>NOT(ISERROR(SEARCH("10/12/xxxx",C7)))</formula>
    </cfRule>
  </conditionalFormatting>
  <conditionalFormatting sqref="B9:O9">
    <cfRule type="containsText" dxfId="185" priority="2" operator="containsText" text="xx/xx/xxxx">
      <formula>NOT(ISERROR(SEARCH("xx/xx/xxxx",B9)))</formula>
    </cfRule>
  </conditionalFormatting>
  <conditionalFormatting sqref="B7">
    <cfRule type="containsText" dxfId="184" priority="1" operator="containsText" text="10/12/xxxx">
      <formula>NOT(ISERROR(SEARCH("10/12/xxxx",B7)))</formula>
    </cfRule>
  </conditionalFormatting>
  <dataValidations count="6">
    <dataValidation allowBlank="1" showInputMessage="1" showErrorMessage="1" prompt="Please input the correct Rehabilitation Area number (RA#)" sqref="E2:K2" xr:uid="{BD6FCDC8-A267-409D-899D-D615EF9366C9}"/>
    <dataValidation allowBlank="1" showInputMessage="1" showErrorMessage="1" promptTitle="Insert Area (ha)" prompt="Please insert the cumulative area achieved in hectares (ha) as required" sqref="B11:K15" xr:uid="{41B7C9B8-943D-45D1-8659-B9AAA7DE3188}"/>
    <dataValidation allowBlank="1" showInputMessage="1" showErrorMessage="1" promptTitle="Insert Area (ha)" prompt="Please insert the cumulative area available in hectares (ha)" sqref="B8:O8" xr:uid="{AEF87E0B-7D06-41BC-A7AD-11B4430BC0CB}"/>
    <dataValidation allowBlank="1" showInputMessage="1" showErrorMessage="1" promptTitle="Insert Date" prompt="Please insert the data the milestone is to be completed by" sqref="B9:O9" xr:uid="{56EC7355-78B4-4614-A8DB-07D93AEEAE1B}"/>
    <dataValidation allowBlank="1" showInputMessage="1" showErrorMessage="1" promptTitle="Insert Date" prompt="Please insert the date the area is available for rehabilitation" sqref="B7:O7" xr:uid="{989E04CC-6D12-4932-9705-24C814A7B1BB}"/>
    <dataValidation allowBlank="1" showInputMessage="1" showErrorMessage="1" promptTitle="Rehabilitation Milestone" prompt="Insert the Rehabilitation Milestone number here (RM#)" sqref="A11:A15" xr:uid="{6AFD8112-41C1-46A8-BA13-5575B549861B}"/>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36FB-CDAF-4B33-9643-C4C86BF993E9}">
  <dimension ref="A1:O21"/>
  <sheetViews>
    <sheetView workbookViewId="0">
      <selection activeCell="E16" sqref="E16"/>
    </sheetView>
  </sheetViews>
  <sheetFormatPr defaultColWidth="12.140625" defaultRowHeight="15" x14ac:dyDescent="0.25"/>
  <cols>
    <col min="1" max="1" width="15.7109375" style="2" customWidth="1"/>
    <col min="2" max="2" width="14.42578125" bestFit="1" customWidth="1"/>
  </cols>
  <sheetData>
    <row r="1" spans="1:15" ht="23.25" customHeight="1" thickBot="1" x14ac:dyDescent="0.35">
      <c r="A1" s="41" t="s">
        <v>44</v>
      </c>
      <c r="B1" s="42"/>
      <c r="C1" s="42"/>
      <c r="D1" s="42"/>
      <c r="E1" s="42"/>
      <c r="F1" s="42"/>
      <c r="G1" s="42"/>
      <c r="H1" s="42"/>
      <c r="I1" s="42"/>
      <c r="J1" s="42"/>
      <c r="K1" s="43"/>
    </row>
    <row r="2" spans="1:15" ht="15.95" customHeight="1" thickBot="1" x14ac:dyDescent="0.3">
      <c r="A2" s="47" t="s">
        <v>0</v>
      </c>
      <c r="B2" s="47"/>
      <c r="C2" s="47"/>
      <c r="D2" s="47"/>
      <c r="E2" s="44" t="s">
        <v>55</v>
      </c>
      <c r="F2" s="44"/>
      <c r="G2" s="44"/>
      <c r="H2" s="44"/>
      <c r="I2" s="44"/>
      <c r="J2" s="44"/>
      <c r="K2" s="44"/>
    </row>
    <row r="3" spans="1:15" ht="15.95" customHeight="1" thickBot="1" x14ac:dyDescent="0.3">
      <c r="A3" s="47" t="s">
        <v>1</v>
      </c>
      <c r="B3" s="47"/>
      <c r="C3" s="47"/>
      <c r="D3" s="47"/>
      <c r="E3" s="44" t="s">
        <v>65</v>
      </c>
      <c r="F3" s="44"/>
      <c r="G3" s="44"/>
      <c r="H3" s="44"/>
      <c r="I3" s="44"/>
      <c r="J3" s="44"/>
      <c r="K3" s="44"/>
    </row>
    <row r="4" spans="1:15" ht="15.95" customHeight="1" thickBot="1" x14ac:dyDescent="0.3">
      <c r="A4" s="47" t="s">
        <v>43</v>
      </c>
      <c r="B4" s="47"/>
      <c r="C4" s="47"/>
      <c r="D4" s="47"/>
      <c r="E4" s="44">
        <v>6.7</v>
      </c>
      <c r="F4" s="44"/>
      <c r="G4" s="44"/>
      <c r="H4" s="44"/>
      <c r="I4" s="44"/>
      <c r="J4" s="44"/>
      <c r="K4" s="44"/>
    </row>
    <row r="5" spans="1:15" ht="32.1" customHeight="1" thickBot="1" x14ac:dyDescent="0.3">
      <c r="A5" s="46" t="s">
        <v>22</v>
      </c>
      <c r="B5" s="46"/>
      <c r="C5" s="46"/>
      <c r="D5" s="46"/>
      <c r="E5" s="45">
        <v>22807</v>
      </c>
      <c r="F5" s="44"/>
      <c r="G5" s="44"/>
      <c r="H5" s="44"/>
      <c r="I5" s="44"/>
      <c r="J5" s="44"/>
      <c r="K5" s="44"/>
    </row>
    <row r="6" spans="1:15" ht="15.95" customHeight="1" thickBot="1" x14ac:dyDescent="0.3">
      <c r="A6" s="47" t="s">
        <v>45</v>
      </c>
      <c r="B6" s="47"/>
      <c r="C6" s="47"/>
      <c r="D6" s="47"/>
      <c r="E6" s="44" t="s">
        <v>62</v>
      </c>
      <c r="F6" s="44"/>
      <c r="G6" s="44"/>
      <c r="H6" s="44"/>
      <c r="I6" s="44"/>
      <c r="J6" s="44"/>
      <c r="K6" s="44"/>
    </row>
    <row r="7" spans="1:15" ht="30.95" customHeight="1" thickBot="1" x14ac:dyDescent="0.3">
      <c r="A7" s="3" t="s">
        <v>2</v>
      </c>
      <c r="B7" s="16">
        <v>22807</v>
      </c>
      <c r="C7" s="16"/>
      <c r="D7" s="16"/>
      <c r="E7" s="16"/>
      <c r="F7" s="16"/>
      <c r="G7" s="16"/>
      <c r="H7" s="16"/>
      <c r="I7" s="16"/>
      <c r="J7" s="16"/>
      <c r="K7" s="16"/>
      <c r="L7" s="16"/>
      <c r="M7" s="16"/>
      <c r="N7" s="16"/>
      <c r="O7" s="16"/>
    </row>
    <row r="8" spans="1:15" ht="30.95" customHeight="1" thickBot="1" x14ac:dyDescent="0.3">
      <c r="A8" s="3" t="s">
        <v>20</v>
      </c>
      <c r="B8" s="17">
        <v>6.7</v>
      </c>
      <c r="C8" s="17"/>
      <c r="D8" s="17"/>
      <c r="E8" s="17"/>
      <c r="F8" s="17"/>
      <c r="G8" s="17"/>
      <c r="H8" s="17"/>
      <c r="I8" s="17"/>
      <c r="J8" s="17"/>
      <c r="K8" s="17"/>
      <c r="L8" s="17"/>
      <c r="M8" s="17"/>
      <c r="N8" s="17"/>
      <c r="O8" s="17"/>
    </row>
    <row r="9" spans="1:15" ht="30.95" customHeight="1" thickBot="1" x14ac:dyDescent="0.3">
      <c r="A9" s="4" t="s">
        <v>57</v>
      </c>
      <c r="B9" s="19">
        <v>22990</v>
      </c>
      <c r="C9" s="19"/>
      <c r="D9" s="19"/>
      <c r="E9" s="19"/>
      <c r="F9" s="19"/>
      <c r="G9" s="19"/>
      <c r="H9" s="19"/>
      <c r="I9" s="19"/>
      <c r="J9" s="19"/>
      <c r="K9" s="19"/>
      <c r="L9" s="19"/>
      <c r="M9" s="19"/>
      <c r="N9" s="19"/>
      <c r="O9" s="19"/>
    </row>
    <row r="10" spans="1:15" s="14" customFormat="1" ht="30.75" thickBot="1" x14ac:dyDescent="0.3">
      <c r="A10" s="1" t="s">
        <v>4</v>
      </c>
      <c r="B10" s="48" t="s">
        <v>6</v>
      </c>
      <c r="C10" s="49"/>
      <c r="D10" s="49"/>
      <c r="E10" s="49"/>
      <c r="F10" s="49"/>
      <c r="G10" s="49"/>
      <c r="H10" s="49"/>
      <c r="I10" s="49"/>
      <c r="J10" s="49"/>
      <c r="K10" s="50"/>
    </row>
    <row r="11" spans="1:15" ht="15.75" thickBot="1" x14ac:dyDescent="0.3">
      <c r="A11" s="5" t="s">
        <v>10</v>
      </c>
      <c r="B11" s="20"/>
      <c r="C11" s="20"/>
      <c r="D11" s="20"/>
      <c r="E11" s="20"/>
      <c r="F11" s="20"/>
      <c r="G11" s="20"/>
      <c r="H11" s="20"/>
      <c r="I11" s="20"/>
      <c r="J11" s="20"/>
      <c r="K11" s="20"/>
    </row>
    <row r="12" spans="1:15" ht="15.75" thickBot="1" x14ac:dyDescent="0.3">
      <c r="A12" s="5" t="s">
        <v>11</v>
      </c>
      <c r="B12" s="20"/>
      <c r="C12" s="20"/>
      <c r="D12" s="20"/>
      <c r="E12" s="20"/>
      <c r="F12" s="20"/>
      <c r="G12" s="20"/>
      <c r="H12" s="20"/>
      <c r="I12" s="20"/>
      <c r="J12" s="20"/>
      <c r="K12" s="21"/>
    </row>
    <row r="13" spans="1:15" ht="15.75" thickBot="1" x14ac:dyDescent="0.3">
      <c r="A13" s="5" t="s">
        <v>13</v>
      </c>
      <c r="B13" s="20"/>
      <c r="C13" s="20"/>
      <c r="D13" s="20"/>
      <c r="E13" s="20"/>
      <c r="F13" s="20"/>
      <c r="G13" s="20"/>
      <c r="H13" s="20"/>
      <c r="I13" s="20"/>
      <c r="J13" s="20"/>
      <c r="K13" s="21"/>
    </row>
    <row r="14" spans="1:15" ht="15.75" thickBot="1" x14ac:dyDescent="0.3">
      <c r="A14" s="5" t="s">
        <v>14</v>
      </c>
      <c r="B14" s="20"/>
      <c r="C14" s="20"/>
      <c r="D14" s="20"/>
      <c r="E14" s="20"/>
      <c r="F14" s="20"/>
      <c r="G14" s="20"/>
      <c r="H14" s="20"/>
      <c r="I14" s="20"/>
      <c r="J14" s="20"/>
      <c r="K14" s="21"/>
    </row>
    <row r="15" spans="1:15" x14ac:dyDescent="0.25">
      <c r="A15" s="6" t="s">
        <v>26</v>
      </c>
      <c r="B15" s="22">
        <v>6.7</v>
      </c>
      <c r="C15" s="22"/>
      <c r="D15" s="22"/>
      <c r="E15" s="22"/>
      <c r="F15" s="22"/>
      <c r="G15" s="22"/>
      <c r="H15" s="22"/>
      <c r="I15" s="22"/>
      <c r="J15" s="22"/>
      <c r="K15" s="23"/>
    </row>
    <row r="16" spans="1:15" x14ac:dyDescent="0.25">
      <c r="A16"/>
    </row>
    <row r="17" spans="1:11" ht="15.75" thickBot="1" x14ac:dyDescent="0.3"/>
    <row r="18" spans="1:11" x14ac:dyDescent="0.25">
      <c r="A18" s="54" t="s">
        <v>35</v>
      </c>
      <c r="B18" s="55"/>
      <c r="C18" s="55"/>
      <c r="D18" s="55"/>
      <c r="E18" s="55"/>
      <c r="F18" s="55"/>
      <c r="G18" s="55"/>
      <c r="H18" s="55"/>
      <c r="I18" s="55"/>
      <c r="J18" s="55"/>
      <c r="K18" s="56"/>
    </row>
    <row r="19" spans="1:11" x14ac:dyDescent="0.25">
      <c r="A19" s="57" t="s">
        <v>36</v>
      </c>
      <c r="B19" s="58"/>
      <c r="C19" s="58"/>
      <c r="D19" s="58"/>
      <c r="E19" s="58"/>
      <c r="F19" s="58"/>
      <c r="G19" s="58"/>
      <c r="H19" s="58"/>
      <c r="I19" s="58"/>
      <c r="J19" s="58"/>
      <c r="K19" s="59"/>
    </row>
    <row r="20" spans="1:11" x14ac:dyDescent="0.25">
      <c r="A20" s="57" t="s">
        <v>37</v>
      </c>
      <c r="B20" s="58"/>
      <c r="C20" s="58"/>
      <c r="D20" s="58"/>
      <c r="E20" s="58"/>
      <c r="F20" s="58"/>
      <c r="G20" s="58"/>
      <c r="H20" s="58"/>
      <c r="I20" s="58"/>
      <c r="J20" s="58"/>
      <c r="K20" s="59"/>
    </row>
    <row r="21" spans="1:11" ht="15.75" thickBot="1" x14ac:dyDescent="0.3">
      <c r="A21" s="51" t="s">
        <v>41</v>
      </c>
      <c r="B21" s="52"/>
      <c r="C21" s="52"/>
      <c r="D21" s="52"/>
      <c r="E21" s="52"/>
      <c r="F21" s="52"/>
      <c r="G21" s="52"/>
      <c r="H21" s="52"/>
      <c r="I21" s="52"/>
      <c r="J21" s="52"/>
      <c r="K21" s="53"/>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C7:O7">
    <cfRule type="containsText" dxfId="123" priority="3" operator="containsText" text="10/12/xxxx">
      <formula>NOT(ISERROR(SEARCH("10/12/xxxx",C7)))</formula>
    </cfRule>
  </conditionalFormatting>
  <conditionalFormatting sqref="B9:O9">
    <cfRule type="containsText" dxfId="122" priority="2" operator="containsText" text="xx/xx/xxxx">
      <formula>NOT(ISERROR(SEARCH("xx/xx/xxxx",B9)))</formula>
    </cfRule>
  </conditionalFormatting>
  <conditionalFormatting sqref="B7">
    <cfRule type="containsText" dxfId="121" priority="1" operator="containsText" text="10/12/xxxx">
      <formula>NOT(ISERROR(SEARCH("10/12/xxxx",B7)))</formula>
    </cfRule>
  </conditionalFormatting>
  <dataValidations count="6">
    <dataValidation allowBlank="1" showInputMessage="1" showErrorMessage="1" promptTitle="Rehabilitation Milestone" prompt="Insert the Rehabilitation Milestone number here (RM#)" sqref="A11:A15" xr:uid="{82612340-C6AB-4C81-A1F8-5520C9BA2CB2}"/>
    <dataValidation allowBlank="1" showInputMessage="1" showErrorMessage="1" promptTitle="Insert Date" prompt="Please insert the date the area is available for rehabilitation" sqref="B7:O7" xr:uid="{8590826B-66AF-43BB-8839-90023A1ABC6A}"/>
    <dataValidation allowBlank="1" showInputMessage="1" showErrorMessage="1" promptTitle="Insert Date" prompt="Please insert the data the milestone is to be completed by" sqref="B9:O9" xr:uid="{DF101FB5-11AF-41FE-AA83-3BFC79385416}"/>
    <dataValidation allowBlank="1" showInputMessage="1" showErrorMessage="1" promptTitle="Insert Area (ha)" prompt="Please insert the cumulative area available in hectares (ha)" sqref="B8:O8" xr:uid="{77B30ED9-D9D1-4FD0-826F-09793E3B4CD2}"/>
    <dataValidation allowBlank="1" showInputMessage="1" showErrorMessage="1" promptTitle="Insert Area (ha)" prompt="Please insert the cumulative area achieved in hectares (ha) as required" sqref="B11:K15" xr:uid="{20A16A79-272C-4B5F-AEED-FA98D431D9BA}"/>
    <dataValidation allowBlank="1" showInputMessage="1" showErrorMessage="1" prompt="Please input the correct Rehabilitation Area number (RA#)" sqref="E2:K2" xr:uid="{71E6E499-A504-4ECB-A8F8-11072CB104FD}"/>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4AB7F-84DE-4AD8-ACB2-D3E284A0BD51}">
  <dimension ref="A2:BB14"/>
  <sheetViews>
    <sheetView topLeftCell="AG1" workbookViewId="0">
      <selection activeCell="R14" sqref="R14"/>
    </sheetView>
  </sheetViews>
  <sheetFormatPr defaultRowHeight="15" x14ac:dyDescent="0.25"/>
  <cols>
    <col min="1" max="1" width="13.7109375" bestFit="1" customWidth="1"/>
    <col min="3" max="3" width="14" bestFit="1" customWidth="1"/>
    <col min="4" max="7" width="14" customWidth="1"/>
  </cols>
  <sheetData>
    <row r="2" spans="1:54" x14ac:dyDescent="0.25">
      <c r="E2">
        <v>2019</v>
      </c>
      <c r="F2">
        <v>2020</v>
      </c>
      <c r="G2">
        <v>2021</v>
      </c>
      <c r="H2">
        <v>2022</v>
      </c>
      <c r="I2">
        <v>2023</v>
      </c>
      <c r="J2">
        <v>2024</v>
      </c>
      <c r="K2">
        <v>2025</v>
      </c>
      <c r="L2">
        <v>2026</v>
      </c>
      <c r="M2">
        <v>2027</v>
      </c>
      <c r="N2">
        <v>2028</v>
      </c>
      <c r="O2">
        <v>2029</v>
      </c>
      <c r="P2">
        <v>2030</v>
      </c>
      <c r="Q2">
        <v>2031</v>
      </c>
      <c r="R2">
        <v>2032</v>
      </c>
      <c r="S2">
        <v>2033</v>
      </c>
      <c r="T2">
        <v>2034</v>
      </c>
      <c r="U2">
        <v>2035</v>
      </c>
      <c r="V2">
        <v>2036</v>
      </c>
      <c r="W2">
        <v>2037</v>
      </c>
      <c r="X2">
        <v>2038</v>
      </c>
      <c r="Y2">
        <v>2039</v>
      </c>
      <c r="Z2">
        <v>2040</v>
      </c>
      <c r="AA2">
        <v>2041</v>
      </c>
      <c r="AB2">
        <v>2042</v>
      </c>
      <c r="AC2">
        <v>2043</v>
      </c>
      <c r="AD2">
        <v>2044</v>
      </c>
      <c r="AE2">
        <v>2045</v>
      </c>
      <c r="AF2">
        <v>2046</v>
      </c>
      <c r="AG2">
        <v>2047</v>
      </c>
      <c r="AH2">
        <v>2048</v>
      </c>
      <c r="AI2">
        <v>2049</v>
      </c>
      <c r="AJ2">
        <v>2050</v>
      </c>
      <c r="AK2">
        <v>2051</v>
      </c>
      <c r="AL2">
        <v>2052</v>
      </c>
      <c r="AM2">
        <v>2053</v>
      </c>
      <c r="AN2">
        <v>2054</v>
      </c>
      <c r="AO2">
        <v>2055</v>
      </c>
      <c r="AP2">
        <v>2056</v>
      </c>
      <c r="AQ2">
        <v>2057</v>
      </c>
      <c r="AR2">
        <v>2058</v>
      </c>
      <c r="AS2">
        <v>2059</v>
      </c>
      <c r="AT2">
        <v>2060</v>
      </c>
      <c r="AU2">
        <v>2061</v>
      </c>
      <c r="AV2">
        <v>2062</v>
      </c>
      <c r="AW2">
        <v>2063</v>
      </c>
      <c r="AX2">
        <v>2064</v>
      </c>
      <c r="AY2">
        <v>2065</v>
      </c>
      <c r="AZ2">
        <v>2066</v>
      </c>
      <c r="BA2">
        <v>2067</v>
      </c>
      <c r="BB2">
        <v>2068</v>
      </c>
    </row>
    <row r="3" spans="1:54" x14ac:dyDescent="0.25">
      <c r="A3" t="s">
        <v>50</v>
      </c>
      <c r="B3" t="s">
        <v>48</v>
      </c>
      <c r="H3">
        <v>10</v>
      </c>
      <c r="I3">
        <v>1</v>
      </c>
      <c r="J3">
        <v>10</v>
      </c>
      <c r="K3">
        <v>1</v>
      </c>
      <c r="L3">
        <v>10</v>
      </c>
      <c r="M3">
        <v>1</v>
      </c>
      <c r="N3">
        <v>10</v>
      </c>
      <c r="O3">
        <v>1</v>
      </c>
      <c r="P3">
        <v>10</v>
      </c>
      <c r="Q3">
        <v>1</v>
      </c>
      <c r="R3">
        <v>10</v>
      </c>
      <c r="S3">
        <v>1</v>
      </c>
      <c r="T3">
        <v>10</v>
      </c>
      <c r="U3">
        <v>1</v>
      </c>
      <c r="V3">
        <v>10</v>
      </c>
      <c r="W3">
        <v>1</v>
      </c>
      <c r="X3">
        <v>10</v>
      </c>
      <c r="Y3">
        <v>1</v>
      </c>
      <c r="Z3">
        <v>10</v>
      </c>
      <c r="AA3">
        <v>1</v>
      </c>
      <c r="AB3">
        <v>10</v>
      </c>
      <c r="AC3">
        <v>1</v>
      </c>
      <c r="AD3">
        <v>10</v>
      </c>
      <c r="AE3">
        <v>1</v>
      </c>
      <c r="AF3">
        <v>10</v>
      </c>
      <c r="AG3">
        <v>1</v>
      </c>
      <c r="AH3">
        <v>10</v>
      </c>
      <c r="AI3">
        <v>1</v>
      </c>
      <c r="AJ3">
        <v>10</v>
      </c>
      <c r="AK3">
        <v>1</v>
      </c>
      <c r="AL3">
        <v>10</v>
      </c>
      <c r="AM3">
        <v>1</v>
      </c>
      <c r="AN3">
        <v>10</v>
      </c>
      <c r="AO3">
        <v>1</v>
      </c>
      <c r="AP3">
        <v>10</v>
      </c>
      <c r="AQ3">
        <v>1</v>
      </c>
      <c r="AR3">
        <v>10</v>
      </c>
      <c r="AS3">
        <v>0</v>
      </c>
      <c r="AT3">
        <v>0</v>
      </c>
      <c r="AU3">
        <v>0</v>
      </c>
      <c r="AV3">
        <v>0</v>
      </c>
    </row>
    <row r="4" spans="1:54" x14ac:dyDescent="0.25">
      <c r="B4" t="s">
        <v>49</v>
      </c>
      <c r="E4" s="25" t="s">
        <v>53</v>
      </c>
      <c r="G4" s="24" t="s">
        <v>54</v>
      </c>
      <c r="I4" s="24">
        <v>9</v>
      </c>
      <c r="J4" s="24"/>
      <c r="K4">
        <v>9</v>
      </c>
      <c r="M4">
        <v>9</v>
      </c>
      <c r="O4">
        <v>9</v>
      </c>
      <c r="Q4">
        <v>9</v>
      </c>
      <c r="S4">
        <v>9</v>
      </c>
      <c r="U4">
        <v>9</v>
      </c>
      <c r="W4">
        <v>9</v>
      </c>
      <c r="Y4">
        <v>9</v>
      </c>
      <c r="AA4">
        <v>9</v>
      </c>
      <c r="AC4">
        <v>9</v>
      </c>
      <c r="AE4">
        <v>9</v>
      </c>
      <c r="AG4">
        <v>9</v>
      </c>
      <c r="AI4">
        <v>9</v>
      </c>
      <c r="AK4">
        <v>9</v>
      </c>
      <c r="AM4">
        <v>9</v>
      </c>
      <c r="AO4">
        <v>9</v>
      </c>
      <c r="AQ4">
        <v>9</v>
      </c>
    </row>
    <row r="5" spans="1:54" x14ac:dyDescent="0.25">
      <c r="C5">
        <v>122</v>
      </c>
      <c r="D5">
        <v>9</v>
      </c>
      <c r="F5" s="14"/>
      <c r="G5" s="25"/>
      <c r="H5" s="25"/>
    </row>
    <row r="6" spans="1:54" x14ac:dyDescent="0.25">
      <c r="A6" t="s">
        <v>51</v>
      </c>
      <c r="I6">
        <v>9.6999999999999993</v>
      </c>
      <c r="J6">
        <v>1</v>
      </c>
      <c r="K6">
        <v>10</v>
      </c>
      <c r="L6">
        <v>1</v>
      </c>
      <c r="M6">
        <v>10</v>
      </c>
      <c r="N6">
        <v>1</v>
      </c>
      <c r="O6">
        <v>10</v>
      </c>
      <c r="P6">
        <v>1</v>
      </c>
      <c r="Q6">
        <v>10</v>
      </c>
      <c r="R6">
        <v>1</v>
      </c>
      <c r="S6">
        <v>10</v>
      </c>
      <c r="T6">
        <v>1</v>
      </c>
      <c r="U6">
        <v>10</v>
      </c>
      <c r="V6">
        <v>1</v>
      </c>
      <c r="W6">
        <v>10</v>
      </c>
      <c r="X6">
        <v>1</v>
      </c>
      <c r="Y6">
        <v>10</v>
      </c>
      <c r="Z6">
        <v>1</v>
      </c>
      <c r="AA6">
        <v>10</v>
      </c>
      <c r="AB6">
        <v>1</v>
      </c>
      <c r="AC6">
        <v>10</v>
      </c>
      <c r="AD6">
        <v>1</v>
      </c>
      <c r="AE6">
        <v>10</v>
      </c>
      <c r="AF6">
        <v>1</v>
      </c>
      <c r="AG6">
        <v>10</v>
      </c>
      <c r="AH6">
        <v>1</v>
      </c>
      <c r="AI6">
        <v>10</v>
      </c>
      <c r="AJ6">
        <v>1</v>
      </c>
      <c r="AK6">
        <v>10</v>
      </c>
      <c r="AL6">
        <v>1</v>
      </c>
      <c r="AM6">
        <v>10</v>
      </c>
      <c r="AN6">
        <v>1</v>
      </c>
      <c r="AO6">
        <v>10</v>
      </c>
    </row>
    <row r="7" spans="1:54" x14ac:dyDescent="0.25">
      <c r="A7" t="s">
        <v>52</v>
      </c>
      <c r="I7">
        <f>D5</f>
        <v>9</v>
      </c>
      <c r="K7">
        <v>9</v>
      </c>
      <c r="M7">
        <f>I4</f>
        <v>9</v>
      </c>
      <c r="O7">
        <v>9</v>
      </c>
      <c r="Q7">
        <v>9</v>
      </c>
      <c r="S7">
        <v>9</v>
      </c>
      <c r="U7">
        <v>9</v>
      </c>
      <c r="W7">
        <v>9</v>
      </c>
      <c r="Y7">
        <v>9</v>
      </c>
      <c r="AA7">
        <v>9</v>
      </c>
      <c r="AC7">
        <v>9</v>
      </c>
      <c r="AE7">
        <v>9</v>
      </c>
      <c r="AG7">
        <v>9</v>
      </c>
      <c r="AI7">
        <v>9</v>
      </c>
      <c r="AK7">
        <v>9</v>
      </c>
      <c r="AM7">
        <v>9</v>
      </c>
      <c r="AO7">
        <v>9</v>
      </c>
    </row>
    <row r="9" spans="1:54" x14ac:dyDescent="0.25">
      <c r="A9" t="s">
        <v>75</v>
      </c>
      <c r="K9">
        <f>I6</f>
        <v>9.6999999999999993</v>
      </c>
      <c r="L9">
        <f t="shared" ref="L9:AQ9" si="0">J6</f>
        <v>1</v>
      </c>
      <c r="M9">
        <f t="shared" si="0"/>
        <v>10</v>
      </c>
      <c r="N9">
        <f t="shared" si="0"/>
        <v>1</v>
      </c>
      <c r="O9">
        <f t="shared" si="0"/>
        <v>10</v>
      </c>
      <c r="P9">
        <f t="shared" si="0"/>
        <v>1</v>
      </c>
      <c r="Q9">
        <f t="shared" si="0"/>
        <v>10</v>
      </c>
      <c r="R9">
        <f t="shared" si="0"/>
        <v>1</v>
      </c>
      <c r="S9">
        <f t="shared" si="0"/>
        <v>10</v>
      </c>
      <c r="T9">
        <f t="shared" si="0"/>
        <v>1</v>
      </c>
      <c r="U9">
        <f t="shared" si="0"/>
        <v>10</v>
      </c>
      <c r="V9">
        <f t="shared" si="0"/>
        <v>1</v>
      </c>
      <c r="W9">
        <f t="shared" si="0"/>
        <v>10</v>
      </c>
      <c r="X9">
        <f t="shared" si="0"/>
        <v>1</v>
      </c>
      <c r="Y9">
        <f t="shared" si="0"/>
        <v>10</v>
      </c>
      <c r="Z9">
        <f t="shared" si="0"/>
        <v>1</v>
      </c>
      <c r="AA9">
        <f t="shared" si="0"/>
        <v>10</v>
      </c>
      <c r="AB9">
        <f t="shared" si="0"/>
        <v>1</v>
      </c>
      <c r="AC9">
        <f t="shared" si="0"/>
        <v>10</v>
      </c>
      <c r="AD9">
        <f t="shared" si="0"/>
        <v>1</v>
      </c>
      <c r="AE9">
        <f t="shared" si="0"/>
        <v>10</v>
      </c>
      <c r="AF9">
        <f t="shared" si="0"/>
        <v>1</v>
      </c>
      <c r="AG9">
        <f t="shared" si="0"/>
        <v>10</v>
      </c>
      <c r="AH9">
        <f t="shared" si="0"/>
        <v>1</v>
      </c>
      <c r="AI9">
        <f t="shared" si="0"/>
        <v>10</v>
      </c>
      <c r="AJ9">
        <f t="shared" si="0"/>
        <v>1</v>
      </c>
      <c r="AK9">
        <f t="shared" si="0"/>
        <v>10</v>
      </c>
      <c r="AL9">
        <f t="shared" si="0"/>
        <v>1</v>
      </c>
      <c r="AM9">
        <f t="shared" si="0"/>
        <v>10</v>
      </c>
      <c r="AN9">
        <f t="shared" si="0"/>
        <v>1</v>
      </c>
      <c r="AO9">
        <f t="shared" si="0"/>
        <v>10</v>
      </c>
      <c r="AP9">
        <f t="shared" si="0"/>
        <v>1</v>
      </c>
      <c r="AQ9">
        <f t="shared" si="0"/>
        <v>10</v>
      </c>
    </row>
    <row r="10" spans="1:54" x14ac:dyDescent="0.25">
      <c r="A10" t="s">
        <v>76</v>
      </c>
      <c r="N10">
        <f>I7</f>
        <v>9</v>
      </c>
      <c r="O10">
        <f t="shared" ref="O10:AT10" si="1">J7</f>
        <v>0</v>
      </c>
      <c r="P10">
        <f t="shared" si="1"/>
        <v>9</v>
      </c>
      <c r="Q10">
        <f t="shared" si="1"/>
        <v>0</v>
      </c>
      <c r="R10">
        <f t="shared" si="1"/>
        <v>9</v>
      </c>
      <c r="S10">
        <f t="shared" si="1"/>
        <v>0</v>
      </c>
      <c r="T10">
        <f t="shared" si="1"/>
        <v>9</v>
      </c>
      <c r="U10">
        <f t="shared" si="1"/>
        <v>0</v>
      </c>
      <c r="V10">
        <f t="shared" si="1"/>
        <v>9</v>
      </c>
      <c r="W10">
        <f t="shared" si="1"/>
        <v>0</v>
      </c>
      <c r="X10">
        <f t="shared" si="1"/>
        <v>9</v>
      </c>
      <c r="Y10">
        <f t="shared" si="1"/>
        <v>0</v>
      </c>
      <c r="Z10">
        <f t="shared" si="1"/>
        <v>9</v>
      </c>
      <c r="AA10">
        <f t="shared" si="1"/>
        <v>0</v>
      </c>
      <c r="AB10">
        <f t="shared" si="1"/>
        <v>9</v>
      </c>
      <c r="AC10">
        <f t="shared" si="1"/>
        <v>0</v>
      </c>
      <c r="AD10">
        <f t="shared" si="1"/>
        <v>9</v>
      </c>
      <c r="AE10">
        <f t="shared" si="1"/>
        <v>0</v>
      </c>
      <c r="AF10">
        <f t="shared" si="1"/>
        <v>9</v>
      </c>
      <c r="AG10">
        <f t="shared" si="1"/>
        <v>0</v>
      </c>
      <c r="AH10">
        <f t="shared" si="1"/>
        <v>9</v>
      </c>
      <c r="AI10">
        <f t="shared" si="1"/>
        <v>0</v>
      </c>
      <c r="AJ10">
        <f t="shared" si="1"/>
        <v>9</v>
      </c>
      <c r="AK10">
        <f t="shared" si="1"/>
        <v>0</v>
      </c>
      <c r="AL10">
        <f t="shared" si="1"/>
        <v>9</v>
      </c>
      <c r="AM10">
        <f t="shared" si="1"/>
        <v>0</v>
      </c>
      <c r="AN10">
        <f t="shared" si="1"/>
        <v>9</v>
      </c>
      <c r="AO10">
        <f t="shared" si="1"/>
        <v>0</v>
      </c>
      <c r="AP10">
        <f t="shared" si="1"/>
        <v>9</v>
      </c>
      <c r="AQ10">
        <f t="shared" si="1"/>
        <v>0</v>
      </c>
      <c r="AR10">
        <f t="shared" si="1"/>
        <v>9</v>
      </c>
      <c r="AS10">
        <f t="shared" si="1"/>
        <v>0</v>
      </c>
      <c r="AT10">
        <f t="shared" si="1"/>
        <v>9</v>
      </c>
    </row>
    <row r="12" spans="1:54" x14ac:dyDescent="0.25">
      <c r="A12" t="s">
        <v>73</v>
      </c>
      <c r="H12" s="31">
        <f>C5</f>
        <v>122</v>
      </c>
      <c r="I12" s="31"/>
      <c r="J12" s="31"/>
      <c r="K12" s="31">
        <f>K9+H12</f>
        <v>131.69999999999999</v>
      </c>
      <c r="L12" s="31">
        <f>L10+L9+K12</f>
        <v>132.69999999999999</v>
      </c>
      <c r="M12" s="31">
        <f t="shared" ref="M12:BB12" si="2">M10+M9+L12</f>
        <v>142.69999999999999</v>
      </c>
      <c r="N12" s="31">
        <f t="shared" si="2"/>
        <v>152.69999999999999</v>
      </c>
      <c r="O12" s="31">
        <f t="shared" si="2"/>
        <v>162.69999999999999</v>
      </c>
      <c r="P12" s="31">
        <f t="shared" si="2"/>
        <v>172.7</v>
      </c>
      <c r="Q12" s="31">
        <f t="shared" si="2"/>
        <v>182.7</v>
      </c>
      <c r="R12" s="31">
        <f t="shared" si="2"/>
        <v>192.7</v>
      </c>
      <c r="S12" s="31">
        <f t="shared" si="2"/>
        <v>202.7</v>
      </c>
      <c r="T12" s="31">
        <f t="shared" si="2"/>
        <v>212.7</v>
      </c>
      <c r="U12" s="31">
        <f t="shared" si="2"/>
        <v>222.7</v>
      </c>
      <c r="V12" s="31">
        <f t="shared" si="2"/>
        <v>232.7</v>
      </c>
      <c r="W12" s="31">
        <f t="shared" si="2"/>
        <v>242.7</v>
      </c>
      <c r="X12" s="31">
        <f t="shared" si="2"/>
        <v>252.7</v>
      </c>
      <c r="Y12" s="31">
        <f t="shared" si="2"/>
        <v>262.7</v>
      </c>
      <c r="Z12" s="31">
        <f t="shared" si="2"/>
        <v>272.7</v>
      </c>
      <c r="AA12" s="31">
        <f t="shared" si="2"/>
        <v>282.7</v>
      </c>
      <c r="AB12" s="31">
        <f t="shared" si="2"/>
        <v>292.7</v>
      </c>
      <c r="AC12" s="31">
        <f t="shared" si="2"/>
        <v>302.7</v>
      </c>
      <c r="AD12" s="31">
        <f t="shared" si="2"/>
        <v>312.7</v>
      </c>
      <c r="AE12" s="31">
        <f t="shared" si="2"/>
        <v>322.7</v>
      </c>
      <c r="AF12" s="31">
        <f t="shared" si="2"/>
        <v>332.7</v>
      </c>
      <c r="AG12" s="31">
        <f t="shared" si="2"/>
        <v>342.7</v>
      </c>
      <c r="AH12" s="31">
        <f t="shared" si="2"/>
        <v>352.7</v>
      </c>
      <c r="AI12" s="31">
        <f t="shared" si="2"/>
        <v>362.7</v>
      </c>
      <c r="AJ12" s="31">
        <f t="shared" si="2"/>
        <v>372.7</v>
      </c>
      <c r="AK12" s="31">
        <f t="shared" si="2"/>
        <v>382.7</v>
      </c>
      <c r="AL12" s="31">
        <f t="shared" si="2"/>
        <v>392.7</v>
      </c>
      <c r="AM12" s="31">
        <f t="shared" si="2"/>
        <v>402.7</v>
      </c>
      <c r="AN12" s="31">
        <f t="shared" si="2"/>
        <v>412.7</v>
      </c>
      <c r="AO12" s="31">
        <f t="shared" si="2"/>
        <v>422.7</v>
      </c>
      <c r="AP12" s="31">
        <f t="shared" si="2"/>
        <v>432.7</v>
      </c>
      <c r="AQ12" s="31">
        <f t="shared" si="2"/>
        <v>442.7</v>
      </c>
      <c r="AR12" s="31">
        <f t="shared" si="2"/>
        <v>451.7</v>
      </c>
      <c r="AS12" s="31">
        <f t="shared" si="2"/>
        <v>451.7</v>
      </c>
      <c r="AT12" s="31">
        <f t="shared" si="2"/>
        <v>460.7</v>
      </c>
      <c r="AU12" s="31">
        <f t="shared" si="2"/>
        <v>460.7</v>
      </c>
      <c r="AV12" s="31">
        <f t="shared" si="2"/>
        <v>460.7</v>
      </c>
      <c r="AW12" s="31">
        <f t="shared" si="2"/>
        <v>460.7</v>
      </c>
      <c r="AX12" s="31">
        <f t="shared" si="2"/>
        <v>460.7</v>
      </c>
      <c r="AY12" s="31">
        <f t="shared" si="2"/>
        <v>460.7</v>
      </c>
      <c r="AZ12" s="31">
        <f t="shared" si="2"/>
        <v>460.7</v>
      </c>
      <c r="BA12" s="31">
        <f>BA10+BA9+AZ12</f>
        <v>460.7</v>
      </c>
      <c r="BB12" s="31">
        <f t="shared" si="2"/>
        <v>460.7</v>
      </c>
    </row>
    <row r="13" spans="1:54" x14ac:dyDescent="0.25">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row>
    <row r="14" spans="1:54" x14ac:dyDescent="0.25">
      <c r="A14" t="s">
        <v>74</v>
      </c>
      <c r="H14" s="31">
        <v>0</v>
      </c>
      <c r="I14" s="31"/>
      <c r="J14" s="31"/>
      <c r="K14" s="31"/>
      <c r="L14" s="31"/>
      <c r="M14" s="31">
        <f>0.5*C5</f>
        <v>61</v>
      </c>
      <c r="N14" s="31"/>
      <c r="O14" s="31"/>
      <c r="P14" s="31"/>
      <c r="Q14" s="31"/>
      <c r="R14" s="31">
        <f>C5*0.5+M14</f>
        <v>122</v>
      </c>
      <c r="S14" s="31"/>
      <c r="T14" s="31"/>
      <c r="U14" s="36">
        <f>K12</f>
        <v>131.69999999999999</v>
      </c>
      <c r="V14" s="31"/>
      <c r="W14" s="31"/>
      <c r="X14" s="31"/>
      <c r="Y14" s="31"/>
      <c r="Z14" s="31"/>
      <c r="AA14" s="31"/>
      <c r="AB14" s="31"/>
      <c r="AC14" s="31"/>
      <c r="AD14" s="31"/>
      <c r="AE14" s="31"/>
      <c r="AF14" s="31">
        <f>U12</f>
        <v>222.7</v>
      </c>
      <c r="AG14" s="31"/>
      <c r="AH14" s="31"/>
      <c r="AI14" s="31"/>
      <c r="AJ14" s="31"/>
      <c r="AK14" s="31"/>
      <c r="AL14" s="31"/>
      <c r="AM14" s="31"/>
      <c r="AN14" s="31"/>
      <c r="AO14" s="31"/>
      <c r="AP14" s="31">
        <f>AF12</f>
        <v>332.7</v>
      </c>
      <c r="AQ14" s="31"/>
      <c r="AR14" s="31"/>
      <c r="AS14" s="31"/>
      <c r="AT14" s="31"/>
      <c r="AU14" s="31"/>
      <c r="AV14" s="31"/>
      <c r="AZ14" s="31">
        <f>AP12</f>
        <v>432.7</v>
      </c>
      <c r="BB14" s="31">
        <f>AT12</f>
        <v>460.7</v>
      </c>
    </row>
  </sheetData>
  <pageMargins left="0.7" right="0.7" top="0.75" bottom="0.75" header="0.3" footer="0.3"/>
  <pageSetup paperSize="9" orientation="portrait" horizontalDpi="4294967293"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K21"/>
  <sheetViews>
    <sheetView workbookViewId="0">
      <selection activeCell="L2" sqref="L2"/>
    </sheetView>
  </sheetViews>
  <sheetFormatPr defaultColWidth="12.140625" defaultRowHeight="15" x14ac:dyDescent="0.25"/>
  <cols>
    <col min="1" max="1" width="15.7109375" style="2" customWidth="1"/>
  </cols>
  <sheetData>
    <row r="1" spans="1:11" ht="23.25" customHeight="1" thickBot="1" x14ac:dyDescent="0.35">
      <c r="A1" s="41" t="s">
        <v>29</v>
      </c>
      <c r="B1" s="42"/>
      <c r="C1" s="42"/>
      <c r="D1" s="42"/>
      <c r="E1" s="42"/>
      <c r="F1" s="42"/>
      <c r="G1" s="42"/>
      <c r="H1" s="42"/>
      <c r="I1" s="42"/>
      <c r="J1" s="42"/>
      <c r="K1" s="43"/>
    </row>
    <row r="2" spans="1:11" ht="15.95" customHeight="1" thickBot="1" x14ac:dyDescent="0.3">
      <c r="A2" s="47" t="s">
        <v>17</v>
      </c>
      <c r="B2" s="47"/>
      <c r="C2" s="47"/>
      <c r="D2" s="47"/>
      <c r="E2" s="44" t="s">
        <v>16</v>
      </c>
      <c r="F2" s="44"/>
      <c r="G2" s="44"/>
      <c r="H2" s="44"/>
      <c r="I2" s="44"/>
      <c r="J2" s="44"/>
      <c r="K2" s="44"/>
    </row>
    <row r="3" spans="1:11" ht="15.95" customHeight="1" thickBot="1" x14ac:dyDescent="0.3">
      <c r="A3" s="47" t="s">
        <v>1</v>
      </c>
      <c r="B3" s="47"/>
      <c r="C3" s="47"/>
      <c r="D3" s="47"/>
      <c r="E3" s="44"/>
      <c r="F3" s="44"/>
      <c r="G3" s="44"/>
      <c r="H3" s="44"/>
      <c r="I3" s="44"/>
      <c r="J3" s="44"/>
      <c r="K3" s="44"/>
    </row>
    <row r="4" spans="1:11" ht="15.95" customHeight="1" thickBot="1" x14ac:dyDescent="0.3">
      <c r="A4" s="47" t="s">
        <v>18</v>
      </c>
      <c r="B4" s="47"/>
      <c r="C4" s="47"/>
      <c r="D4" s="47"/>
      <c r="E4" s="44"/>
      <c r="F4" s="44"/>
      <c r="G4" s="44"/>
      <c r="H4" s="44"/>
      <c r="I4" s="44"/>
      <c r="J4" s="44"/>
      <c r="K4" s="44"/>
    </row>
    <row r="5" spans="1:11" ht="32.1" customHeight="1" thickBot="1" x14ac:dyDescent="0.3">
      <c r="A5" s="46" t="s">
        <v>23</v>
      </c>
      <c r="B5" s="47"/>
      <c r="C5" s="47"/>
      <c r="D5" s="47"/>
      <c r="E5" s="44"/>
      <c r="F5" s="44"/>
      <c r="G5" s="44"/>
      <c r="H5" s="44"/>
      <c r="I5" s="44"/>
      <c r="J5" s="44"/>
      <c r="K5" s="44"/>
    </row>
    <row r="6" spans="1:11" ht="15.95" customHeight="1" thickBot="1" x14ac:dyDescent="0.3">
      <c r="A6" s="47" t="s">
        <v>19</v>
      </c>
      <c r="B6" s="47"/>
      <c r="C6" s="47"/>
      <c r="D6" s="47"/>
      <c r="E6" s="44"/>
      <c r="F6" s="44"/>
      <c r="G6" s="44"/>
      <c r="H6" s="44"/>
      <c r="I6" s="44"/>
      <c r="J6" s="44"/>
      <c r="K6" s="44"/>
    </row>
    <row r="7" spans="1:11" ht="30.95" customHeight="1" thickBot="1" x14ac:dyDescent="0.3">
      <c r="A7" s="3" t="s">
        <v>2</v>
      </c>
      <c r="B7" s="16" t="s">
        <v>33</v>
      </c>
      <c r="C7" s="16" t="s">
        <v>33</v>
      </c>
      <c r="D7" s="16" t="s">
        <v>33</v>
      </c>
      <c r="E7" s="16" t="s">
        <v>33</v>
      </c>
      <c r="F7" s="16" t="s">
        <v>33</v>
      </c>
      <c r="G7" s="16" t="s">
        <v>33</v>
      </c>
      <c r="H7" s="16" t="s">
        <v>33</v>
      </c>
      <c r="I7" s="16" t="s">
        <v>33</v>
      </c>
      <c r="J7" s="16" t="s">
        <v>33</v>
      </c>
      <c r="K7" s="16" t="s">
        <v>33</v>
      </c>
    </row>
    <row r="8" spans="1:11" ht="30.95" customHeight="1" thickBot="1" x14ac:dyDescent="0.3">
      <c r="A8" s="3" t="s">
        <v>20</v>
      </c>
      <c r="B8" s="17"/>
      <c r="C8" s="17"/>
      <c r="D8" s="17"/>
      <c r="E8" s="17"/>
      <c r="F8" s="17"/>
      <c r="G8" s="17"/>
      <c r="H8" s="17"/>
      <c r="I8" s="17"/>
      <c r="J8" s="17"/>
      <c r="K8" s="18"/>
    </row>
    <row r="9" spans="1:11" ht="30.95" customHeight="1" thickBot="1" x14ac:dyDescent="0.3">
      <c r="A9" s="4" t="s">
        <v>3</v>
      </c>
      <c r="B9" s="19" t="s">
        <v>34</v>
      </c>
      <c r="C9" s="19" t="s">
        <v>34</v>
      </c>
      <c r="D9" s="19" t="s">
        <v>34</v>
      </c>
      <c r="E9" s="19" t="s">
        <v>34</v>
      </c>
      <c r="F9" s="19" t="s">
        <v>34</v>
      </c>
      <c r="G9" s="19" t="s">
        <v>34</v>
      </c>
      <c r="H9" s="19" t="s">
        <v>34</v>
      </c>
      <c r="I9" s="19" t="s">
        <v>34</v>
      </c>
      <c r="J9" s="19" t="s">
        <v>34</v>
      </c>
      <c r="K9" s="19" t="s">
        <v>34</v>
      </c>
    </row>
    <row r="10" spans="1:11" ht="30.75" thickBot="1" x14ac:dyDescent="0.3">
      <c r="A10" s="1" t="s">
        <v>4</v>
      </c>
      <c r="B10" s="48" t="s">
        <v>6</v>
      </c>
      <c r="C10" s="49"/>
      <c r="D10" s="49"/>
      <c r="E10" s="49"/>
      <c r="F10" s="49"/>
      <c r="G10" s="49"/>
      <c r="H10" s="49"/>
      <c r="I10" s="49"/>
      <c r="J10" s="49"/>
      <c r="K10" s="50"/>
    </row>
    <row r="11" spans="1:11" ht="15.75" thickBot="1" x14ac:dyDescent="0.3">
      <c r="A11" s="5" t="s">
        <v>21</v>
      </c>
      <c r="B11" s="20"/>
      <c r="C11" s="20"/>
      <c r="D11" s="20"/>
      <c r="E11" s="20"/>
      <c r="F11" s="20"/>
      <c r="G11" s="20"/>
      <c r="H11" s="20"/>
      <c r="I11" s="20"/>
      <c r="J11" s="20"/>
      <c r="K11" s="21"/>
    </row>
    <row r="12" spans="1:11" ht="15.75" thickBot="1" x14ac:dyDescent="0.3">
      <c r="A12" s="5" t="s">
        <v>21</v>
      </c>
      <c r="B12" s="20"/>
      <c r="C12" s="20"/>
      <c r="D12" s="20"/>
      <c r="E12" s="20"/>
      <c r="F12" s="20"/>
      <c r="G12" s="20"/>
      <c r="H12" s="20"/>
      <c r="I12" s="20"/>
      <c r="J12" s="20"/>
      <c r="K12" s="21"/>
    </row>
    <row r="13" spans="1:11" ht="15.75" thickBot="1" x14ac:dyDescent="0.3">
      <c r="A13" s="5" t="s">
        <v>21</v>
      </c>
      <c r="B13" s="20"/>
      <c r="C13" s="20"/>
      <c r="D13" s="20"/>
      <c r="E13" s="20"/>
      <c r="F13" s="20"/>
      <c r="G13" s="20"/>
      <c r="H13" s="20"/>
      <c r="I13" s="20"/>
      <c r="J13" s="20"/>
      <c r="K13" s="21"/>
    </row>
    <row r="14" spans="1:11" ht="15.75" thickBot="1" x14ac:dyDescent="0.3">
      <c r="A14" s="5" t="s">
        <v>21</v>
      </c>
      <c r="B14" s="20"/>
      <c r="C14" s="20"/>
      <c r="D14" s="20"/>
      <c r="E14" s="20"/>
      <c r="F14" s="20"/>
      <c r="G14" s="20"/>
      <c r="H14" s="20"/>
      <c r="I14" s="20"/>
      <c r="J14" s="20"/>
      <c r="K14" s="21"/>
    </row>
    <row r="15" spans="1:11" x14ac:dyDescent="0.25">
      <c r="A15" s="6" t="s">
        <v>21</v>
      </c>
      <c r="B15" s="22"/>
      <c r="C15" s="22"/>
      <c r="D15" s="22"/>
      <c r="E15" s="22"/>
      <c r="F15" s="22"/>
      <c r="G15" s="22"/>
      <c r="H15" s="22"/>
      <c r="I15" s="22"/>
      <c r="J15" s="22"/>
      <c r="K15" s="23"/>
    </row>
    <row r="16" spans="1:11" x14ac:dyDescent="0.25">
      <c r="A16"/>
    </row>
    <row r="17" spans="1:11" ht="15.75" thickBot="1" x14ac:dyDescent="0.3"/>
    <row r="18" spans="1:11" x14ac:dyDescent="0.25">
      <c r="A18" s="54" t="s">
        <v>38</v>
      </c>
      <c r="B18" s="55"/>
      <c r="C18" s="55"/>
      <c r="D18" s="55"/>
      <c r="E18" s="55"/>
      <c r="F18" s="55"/>
      <c r="G18" s="55"/>
      <c r="H18" s="55"/>
      <c r="I18" s="55"/>
      <c r="J18" s="55"/>
      <c r="K18" s="56"/>
    </row>
    <row r="19" spans="1:11" x14ac:dyDescent="0.25">
      <c r="A19" s="57" t="s">
        <v>39</v>
      </c>
      <c r="B19" s="58"/>
      <c r="C19" s="58"/>
      <c r="D19" s="58"/>
      <c r="E19" s="58"/>
      <c r="F19" s="58"/>
      <c r="G19" s="58"/>
      <c r="H19" s="58"/>
      <c r="I19" s="58"/>
      <c r="J19" s="58"/>
      <c r="K19" s="59"/>
    </row>
    <row r="20" spans="1:11" x14ac:dyDescent="0.25">
      <c r="A20" s="57" t="s">
        <v>40</v>
      </c>
      <c r="B20" s="58"/>
      <c r="C20" s="58"/>
      <c r="D20" s="58"/>
      <c r="E20" s="58"/>
      <c r="F20" s="58"/>
      <c r="G20" s="58"/>
      <c r="H20" s="58"/>
      <c r="I20" s="58"/>
      <c r="J20" s="58"/>
      <c r="K20" s="59"/>
    </row>
    <row r="21" spans="1:11" ht="15.75" thickBot="1" x14ac:dyDescent="0.3">
      <c r="A21" s="51" t="s">
        <v>42</v>
      </c>
      <c r="B21" s="52"/>
      <c r="C21" s="52"/>
      <c r="D21" s="52"/>
      <c r="E21" s="52"/>
      <c r="F21" s="52"/>
      <c r="G21" s="52"/>
      <c r="H21" s="52"/>
      <c r="I21" s="52"/>
      <c r="J21" s="52"/>
      <c r="K21" s="53"/>
    </row>
  </sheetData>
  <mergeCells count="16">
    <mergeCell ref="A21:K21"/>
    <mergeCell ref="A1:K1"/>
    <mergeCell ref="A2:D2"/>
    <mergeCell ref="E2:K2"/>
    <mergeCell ref="A3:D3"/>
    <mergeCell ref="E3:K3"/>
    <mergeCell ref="A4:D4"/>
    <mergeCell ref="E4:K4"/>
    <mergeCell ref="A18:K18"/>
    <mergeCell ref="A19:K19"/>
    <mergeCell ref="A20:K20"/>
    <mergeCell ref="B10:K10"/>
    <mergeCell ref="A5:D5"/>
    <mergeCell ref="E5:K5"/>
    <mergeCell ref="A6:D6"/>
    <mergeCell ref="E6:K6"/>
  </mergeCells>
  <conditionalFormatting sqref="B7:K7">
    <cfRule type="containsText" dxfId="60" priority="2" operator="containsText" text="10/12/xxxx">
      <formula>NOT(ISERROR(SEARCH("10/12/xxxx",B7)))</formula>
    </cfRule>
  </conditionalFormatting>
  <conditionalFormatting sqref="B9:K9">
    <cfRule type="containsText" dxfId="59" priority="1" operator="containsText" text="xx/xx/xxxx">
      <formula>NOT(ISERROR(SEARCH("xx/xx/xxxx",B9)))</formula>
    </cfRule>
  </conditionalFormatting>
  <dataValidations count="6">
    <dataValidation allowBlank="1" showInputMessage="1" showErrorMessage="1" prompt="Insert the Management Milestone number here (MM#)" sqref="A11:A15" xr:uid="{00000000-0002-0000-0200-000000000000}"/>
    <dataValidation allowBlank="1" showInputMessage="1" showErrorMessage="1" promptTitle="Insert Date" prompt="Please insert the date the area is available" sqref="B7:K7"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milestone is to be completed by" sqref="B9:K9" xr:uid="{00000000-0002-0000-0200-000003000000}"/>
    <dataValidation allowBlank="1" showInputMessage="1" showErrorMessage="1" promptTitle="Insert Area (ha)" prompt="Please insert the cumulative area achieved in hectares (ha) as required" sqref="B11:K15" xr:uid="{00000000-0002-0000-0200-000004000000}"/>
    <dataValidation allowBlank="1" showInputMessage="1" showErrorMessage="1" prompt="Please input the correct Improvement Area number (IA#)" sqref="E2:K2" xr:uid="{00000000-0002-0000-0200-000005000000}"/>
  </dataValidations>
  <pageMargins left="0.7" right="0.7" top="0.75" bottom="0.75"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0"/>
  <sheetViews>
    <sheetView tabSelected="1" topLeftCell="B9" workbookViewId="0">
      <selection activeCell="C10" sqref="C10"/>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7" t="s">
        <v>7</v>
      </c>
      <c r="B1" s="8" t="s">
        <v>8</v>
      </c>
      <c r="C1" s="9" t="s">
        <v>9</v>
      </c>
    </row>
    <row r="2" spans="1:3" ht="126.75" customHeight="1" thickBot="1" x14ac:dyDescent="0.3">
      <c r="A2" s="5" t="s">
        <v>10</v>
      </c>
      <c r="B2" s="28" t="s">
        <v>67</v>
      </c>
      <c r="C2" s="34" t="s">
        <v>78</v>
      </c>
    </row>
    <row r="3" spans="1:3" ht="48.75" customHeight="1" thickBot="1" x14ac:dyDescent="0.3">
      <c r="A3" s="5" t="s">
        <v>58</v>
      </c>
      <c r="B3" s="28" t="s">
        <v>68</v>
      </c>
      <c r="C3" s="34" t="s">
        <v>64</v>
      </c>
    </row>
    <row r="4" spans="1:3" ht="23.25" customHeight="1" thickBot="1" x14ac:dyDescent="0.3">
      <c r="A4" s="5" t="s">
        <v>12</v>
      </c>
      <c r="B4" s="28" t="s">
        <v>69</v>
      </c>
      <c r="C4" s="35" t="s">
        <v>60</v>
      </c>
    </row>
    <row r="5" spans="1:3" ht="30.75" thickBot="1" x14ac:dyDescent="0.3">
      <c r="A5" s="5" t="s">
        <v>13</v>
      </c>
      <c r="B5" s="10" t="s">
        <v>70</v>
      </c>
      <c r="C5" s="27" t="s">
        <v>59</v>
      </c>
    </row>
    <row r="6" spans="1:3" ht="38.25" customHeight="1" thickBot="1" x14ac:dyDescent="0.3">
      <c r="A6" s="5" t="s">
        <v>14</v>
      </c>
      <c r="B6" s="29" t="s">
        <v>71</v>
      </c>
      <c r="C6" s="11" t="s">
        <v>79</v>
      </c>
    </row>
    <row r="7" spans="1:3" ht="409.6" thickBot="1" x14ac:dyDescent="0.3">
      <c r="A7" s="5" t="s">
        <v>24</v>
      </c>
      <c r="B7" s="29" t="s">
        <v>63</v>
      </c>
      <c r="C7" s="27" t="s">
        <v>80</v>
      </c>
    </row>
    <row r="8" spans="1:3" ht="60.75" thickBot="1" x14ac:dyDescent="0.3">
      <c r="A8" s="5" t="s">
        <v>25</v>
      </c>
      <c r="B8" s="29" t="s">
        <v>63</v>
      </c>
      <c r="C8" s="27" t="s">
        <v>66</v>
      </c>
    </row>
    <row r="9" spans="1:3" ht="210.75" thickBot="1" x14ac:dyDescent="0.3">
      <c r="A9" s="5" t="s">
        <v>26</v>
      </c>
      <c r="B9" s="29" t="s">
        <v>63</v>
      </c>
      <c r="C9" s="27" t="s">
        <v>61</v>
      </c>
    </row>
    <row r="10" spans="1:3" ht="60.75" thickBot="1" x14ac:dyDescent="0.3">
      <c r="A10" s="5" t="s">
        <v>27</v>
      </c>
      <c r="B10" s="29" t="s">
        <v>72</v>
      </c>
      <c r="C10" s="27" t="s">
        <v>81</v>
      </c>
    </row>
    <row r="11" spans="1:3" ht="15.75" thickBot="1" x14ac:dyDescent="0.3">
      <c r="A11" s="5" t="s">
        <v>24</v>
      </c>
      <c r="B11" s="10"/>
      <c r="C11" s="11"/>
    </row>
    <row r="12" spans="1:3" ht="15.75" thickBot="1" x14ac:dyDescent="0.3">
      <c r="A12" s="5" t="s">
        <v>25</v>
      </c>
      <c r="B12" s="10"/>
      <c r="C12" s="11"/>
    </row>
    <row r="13" spans="1:3" ht="15.75" thickBot="1" x14ac:dyDescent="0.3">
      <c r="A13" s="6" t="s">
        <v>26</v>
      </c>
      <c r="B13" s="12"/>
      <c r="C13" s="13"/>
    </row>
    <row r="14" spans="1:3" ht="15.75" thickBot="1" x14ac:dyDescent="0.3">
      <c r="A14" s="15" t="s">
        <v>27</v>
      </c>
      <c r="B14" s="10"/>
      <c r="C14" s="11"/>
    </row>
    <row r="15" spans="1:3" ht="15.75" thickBot="1" x14ac:dyDescent="0.3">
      <c r="A15" s="15" t="s">
        <v>28</v>
      </c>
      <c r="B15" s="10"/>
      <c r="C15" s="11"/>
    </row>
    <row r="17" spans="1:3" ht="15.75" thickBot="1" x14ac:dyDescent="0.3"/>
    <row r="18" spans="1:3" x14ac:dyDescent="0.25">
      <c r="A18" s="54" t="s">
        <v>32</v>
      </c>
      <c r="B18" s="55"/>
      <c r="C18" s="56"/>
    </row>
    <row r="19" spans="1:3" x14ac:dyDescent="0.25">
      <c r="A19" s="57" t="s">
        <v>30</v>
      </c>
      <c r="B19" s="58"/>
      <c r="C19" s="59"/>
    </row>
    <row r="20" spans="1:3" ht="15.75" thickBot="1" x14ac:dyDescent="0.3">
      <c r="A20" s="51" t="s">
        <v>31</v>
      </c>
      <c r="B20" s="52"/>
      <c r="C20" s="53"/>
    </row>
  </sheetData>
  <mergeCells count="3">
    <mergeCell ref="A18:C18"/>
    <mergeCell ref="A19:C19"/>
    <mergeCell ref="A20:C20"/>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6C49DCADF1D64AB3ABB275763ECF2D" ma:contentTypeVersion="15" ma:contentTypeDescription="Create a new document." ma:contentTypeScope="" ma:versionID="edfe9575c1da434ad640d1e650cd876f">
  <xsd:schema xmlns:xsd="http://www.w3.org/2001/XMLSchema" xmlns:xs="http://www.w3.org/2001/XMLSchema" xmlns:p="http://schemas.microsoft.com/office/2006/metadata/properties" xmlns:ns2="fb837338-a3e2-4575-bb56-6f1a39d09e21" xmlns:ns3="1fbca09b-b8fe-4d99-9414-4b672c2fec81" targetNamespace="http://schemas.microsoft.com/office/2006/metadata/properties" ma:root="true" ma:fieldsID="67062b389d19ac9b2721f3c24394805e" ns2:_="" ns3:_="">
    <xsd:import namespace="fb837338-a3e2-4575-bb56-6f1a39d09e21"/>
    <xsd:import namespace="1fbca09b-b8fe-4d99-9414-4b672c2fec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7338-a3e2-4575-bb56-6f1a39d09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e70b5f-7cdc-4e64-9a67-dcab2ee1b5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bca09b-b8fe-4d99-9414-4b672c2fec8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7564054-cedd-4f4e-a076-d9149ce628b0}" ma:internalName="TaxCatchAll" ma:showField="CatchAllData" ma:web="1fbca09b-b8fe-4d99-9414-4b672c2fec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837338-a3e2-4575-bb56-6f1a39d09e21">
      <Terms xmlns="http://schemas.microsoft.com/office/infopath/2007/PartnerControls"/>
    </lcf76f155ced4ddcb4097134ff3c332f>
    <TaxCatchAll xmlns="1fbca09b-b8fe-4d99-9414-4b672c2fec81" xsi:nil="true"/>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8F1DA0A6-BC62-4ADC-85EF-927AD6F75F7D}"/>
</file>

<file path=customXml/itemProps3.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RA1</vt:lpstr>
      <vt:lpstr>RA2</vt:lpstr>
      <vt:lpstr>RA3</vt:lpstr>
      <vt:lpstr>RA4</vt:lpstr>
      <vt:lpstr>working sheet for RA2</vt:lpstr>
      <vt:lpstr>IA1</vt:lpstr>
      <vt:lpstr>Rehabilitation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John Merritt</cp:lastModifiedBy>
  <dcterms:created xsi:type="dcterms:W3CDTF">2019-10-27T23:30:31Z</dcterms:created>
  <dcterms:modified xsi:type="dcterms:W3CDTF">2022-10-13T01:09:16Z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