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defaultThemeVersion="166925"/>
  <mc:AlternateContent xmlns:mc="http://schemas.openxmlformats.org/markup-compatibility/2006">
    <mc:Choice Requires="x15">
      <x15ac:absPath xmlns:x15ac="http://schemas.microsoft.com/office/spreadsheetml/2010/11/ac" url="R:\09 Environment\2.0 LEGAL, GUIDELINES AND FORMS\2.10 PRCP\Ammendments to PRCP\Draft Submission Documents\Updated\Submission\"/>
    </mc:Choice>
  </mc:AlternateContent>
  <xr:revisionPtr revIDLastSave="0" documentId="8_{9956BE5B-9E7B-4389-8BA3-35B38453A9E1}" xr6:coauthVersionLast="47" xr6:coauthVersionMax="47" xr10:uidLastSave="{00000000-0000-0000-0000-000000000000}"/>
  <bookViews>
    <workbookView xWindow="28680" yWindow="-210" windowWidth="29040" windowHeight="15720" tabRatio="670" activeTab="2" xr2:uid="{BE84572E-74A0-43B2-8774-C961DFBEC252}"/>
  </bookViews>
  <sheets>
    <sheet name="Instructions" sheetId="33" r:id="rId1"/>
    <sheet name="Full Schedule" sheetId="1" r:id="rId2"/>
    <sheet name="Final Site Design" sheetId="35" r:id="rId3"/>
    <sheet name="Rehabilitation Areas" sheetId="36" r:id="rId4"/>
    <sheet name="RA1" sheetId="19" r:id="rId5"/>
    <sheet name="RA2" sheetId="20" r:id="rId6"/>
    <sheet name="RA3" sheetId="21" r:id="rId7"/>
    <sheet name="RA4" sheetId="22" r:id="rId8"/>
    <sheet name="RA5" sheetId="23" r:id="rId9"/>
    <sheet name="RA6" sheetId="31" r:id="rId10"/>
    <sheet name="RA7" sheetId="24" r:id="rId11"/>
    <sheet name="RA8" sheetId="30" r:id="rId12"/>
    <sheet name="RA9" sheetId="29" r:id="rId13"/>
    <sheet name="RA10" sheetId="28" r:id="rId14"/>
    <sheet name="RA11" sheetId="27" r:id="rId15"/>
    <sheet name="RA12" sheetId="26" r:id="rId16"/>
    <sheet name="RA13" sheetId="34" r:id="rId17"/>
    <sheet name="RA14" sheetId="38" r:id="rId18"/>
    <sheet name="RA15" sheetId="25" r:id="rId19"/>
    <sheet name="Rehabilitation Area Milestones" sheetId="18" r:id="rId20"/>
    <sheet name="IA1" sheetId="32" r:id="rId21"/>
    <sheet name="IA2" sheetId="37" r:id="rId22"/>
    <sheet name="Improvement Area Milestones" sheetId="15" r:id="rId23"/>
  </sheets>
  <definedNames>
    <definedName name="_xlnm._FilterDatabase" localSheetId="1" hidden="1">'Full Schedule'!$A$4:$DS$205</definedName>
    <definedName name="_ftn1" localSheetId="19">'Rehabilitation Area Milestones'!#REF!</definedName>
    <definedName name="_ftnref1" localSheetId="19">'Rehabilitation Area Milestones'!#REF!</definedName>
    <definedName name="_xlnm.Print_Area" localSheetId="1">'Full Schedule'!$C$1:$DH$213</definedName>
    <definedName name="_xlnm.Print_Titles" localSheetId="1">'Full Schedule'!$1:$4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25" i="1" l="1"/>
  <c r="C8" i="30"/>
  <c r="E89" i="1"/>
  <c r="E5" i="1"/>
  <c r="CC125" i="1" l="1"/>
  <c r="L11" i="1"/>
  <c r="L131" i="1" l="1"/>
  <c r="L126" i="1"/>
  <c r="M11" i="1"/>
  <c r="L90" i="1"/>
  <c r="D8" i="30" s="1"/>
  <c r="L128" i="1" l="1"/>
  <c r="L129" i="1" s="1"/>
  <c r="L130" i="1" s="1"/>
  <c r="L127" i="1"/>
  <c r="L93" i="1"/>
  <c r="L92" i="1"/>
  <c r="L91" i="1"/>
  <c r="J17" i="25"/>
  <c r="B8" i="25"/>
  <c r="BV85" i="1" l="1"/>
  <c r="AP42" i="1"/>
  <c r="AQ42" i="1"/>
  <c r="AR42" i="1" s="1"/>
  <c r="AS42" i="1" s="1"/>
  <c r="AT42" i="1" s="1"/>
  <c r="J9" i="1"/>
  <c r="J7" i="1"/>
  <c r="J174" i="1" l="1"/>
  <c r="B12" i="25" s="1"/>
  <c r="AO32" i="1"/>
  <c r="J20" i="1" l="1"/>
  <c r="B12" i="20" s="1"/>
  <c r="J8" i="1" l="1"/>
  <c r="B12" i="19" s="1"/>
  <c r="C17" i="38"/>
  <c r="B16" i="38"/>
  <c r="B17" i="38"/>
  <c r="F14" i="28"/>
  <c r="F15" i="28"/>
  <c r="E4" i="38" l="1"/>
  <c r="D17" i="26"/>
  <c r="CM140" i="1" l="1"/>
  <c r="CL140" i="1"/>
  <c r="CM141" i="1" s="1"/>
  <c r="CK140" i="1"/>
  <c r="CL141" i="1" s="1"/>
  <c r="CJ140" i="1"/>
  <c r="CK141" i="1" s="1"/>
  <c r="CI140" i="1"/>
  <c r="CJ141" i="1" s="1"/>
  <c r="CM139" i="1"/>
  <c r="CL139" i="1"/>
  <c r="CK139" i="1"/>
  <c r="CM142" i="1" s="1"/>
  <c r="C15" i="26" s="1"/>
  <c r="CJ139" i="1"/>
  <c r="CL142" i="1" s="1"/>
  <c r="CI139" i="1"/>
  <c r="CK142" i="1" s="1"/>
  <c r="CM138" i="1"/>
  <c r="CL138" i="1"/>
  <c r="CK138" i="1"/>
  <c r="CJ138" i="1"/>
  <c r="CI138" i="1"/>
  <c r="CH207" i="1"/>
  <c r="CW207" i="1"/>
  <c r="AS120" i="1"/>
  <c r="AV120" i="1"/>
  <c r="AU120" i="1"/>
  <c r="AT120" i="1"/>
  <c r="AR120" i="1"/>
  <c r="DG207" i="1"/>
  <c r="DH207" i="1"/>
  <c r="DI207" i="1"/>
  <c r="DJ207" i="1"/>
  <c r="DK207" i="1"/>
  <c r="DL207" i="1"/>
  <c r="AV207" i="1"/>
  <c r="T209" i="1"/>
  <c r="S209" i="1"/>
  <c r="R209" i="1"/>
  <c r="Q209" i="1"/>
  <c r="P209" i="1"/>
  <c r="O209" i="1"/>
  <c r="N209" i="1"/>
  <c r="M209" i="1"/>
  <c r="L209" i="1"/>
  <c r="K209" i="1"/>
  <c r="J209" i="1"/>
  <c r="I209" i="1"/>
  <c r="CC148" i="1"/>
  <c r="DF207" i="1"/>
  <c r="DE207" i="1"/>
  <c r="DD207" i="1"/>
  <c r="DC207" i="1"/>
  <c r="DB207" i="1"/>
  <c r="DA207" i="1"/>
  <c r="CZ207" i="1"/>
  <c r="CY207" i="1"/>
  <c r="CX207" i="1"/>
  <c r="CV207" i="1"/>
  <c r="CU207" i="1"/>
  <c r="CT207" i="1"/>
  <c r="CS207" i="1"/>
  <c r="CR207" i="1"/>
  <c r="CQ207" i="1"/>
  <c r="CP207" i="1"/>
  <c r="CO207" i="1"/>
  <c r="CN207" i="1"/>
  <c r="CM207" i="1"/>
  <c r="CL207" i="1"/>
  <c r="CK207" i="1"/>
  <c r="CJ207" i="1"/>
  <c r="CI207" i="1"/>
  <c r="CG207" i="1"/>
  <c r="CF207" i="1"/>
  <c r="CE207" i="1"/>
  <c r="CD207" i="1"/>
  <c r="CB207" i="1"/>
  <c r="CA207" i="1"/>
  <c r="BZ207" i="1"/>
  <c r="BY207" i="1"/>
  <c r="BX207" i="1"/>
  <c r="BW207" i="1"/>
  <c r="BV207" i="1"/>
  <c r="BU207" i="1"/>
  <c r="BT207" i="1"/>
  <c r="BS207" i="1"/>
  <c r="BR207" i="1"/>
  <c r="BQ207" i="1"/>
  <c r="BP207" i="1"/>
  <c r="BO207" i="1"/>
  <c r="BN207" i="1"/>
  <c r="BM207" i="1"/>
  <c r="BL207" i="1"/>
  <c r="BK207" i="1"/>
  <c r="BJ207" i="1"/>
  <c r="BI207" i="1"/>
  <c r="BH207" i="1"/>
  <c r="BG207" i="1"/>
  <c r="BF207" i="1"/>
  <c r="BE207" i="1"/>
  <c r="BD207" i="1"/>
  <c r="BC207" i="1"/>
  <c r="BB207" i="1"/>
  <c r="BA207" i="1"/>
  <c r="AZ207" i="1"/>
  <c r="AY207" i="1"/>
  <c r="AX207" i="1"/>
  <c r="AW207" i="1"/>
  <c r="AU207" i="1"/>
  <c r="AT207" i="1"/>
  <c r="AS207" i="1"/>
  <c r="AR207" i="1"/>
  <c r="AQ207" i="1"/>
  <c r="AP207" i="1"/>
  <c r="AO207" i="1"/>
  <c r="AN207" i="1"/>
  <c r="AM207" i="1"/>
  <c r="AL207" i="1"/>
  <c r="AK207" i="1"/>
  <c r="AJ207" i="1"/>
  <c r="AI207" i="1"/>
  <c r="AH207" i="1"/>
  <c r="AG207" i="1"/>
  <c r="AF207" i="1"/>
  <c r="AE207" i="1"/>
  <c r="AD207" i="1"/>
  <c r="AC207" i="1"/>
  <c r="AB207" i="1"/>
  <c r="AA207" i="1"/>
  <c r="Z207" i="1"/>
  <c r="Y207" i="1"/>
  <c r="X207" i="1"/>
  <c r="W207" i="1"/>
  <c r="V207" i="1"/>
  <c r="U207" i="1"/>
  <c r="T207" i="1"/>
  <c r="S207" i="1"/>
  <c r="R207" i="1"/>
  <c r="Q207" i="1"/>
  <c r="P207" i="1"/>
  <c r="O207" i="1"/>
  <c r="N207" i="1"/>
  <c r="L207" i="1"/>
  <c r="K207" i="1"/>
  <c r="J207" i="1"/>
  <c r="I207" i="1"/>
  <c r="I208" i="1" s="1"/>
  <c r="CC161" i="1"/>
  <c r="C160" i="1"/>
  <c r="BS195" i="1"/>
  <c r="BT195" i="1" s="1"/>
  <c r="BU195" i="1" s="1"/>
  <c r="BV195" i="1" s="1"/>
  <c r="C194" i="1"/>
  <c r="E4" i="37" s="1"/>
  <c r="J10" i="1"/>
  <c r="E4" i="34"/>
  <c r="B8" i="34" l="1"/>
  <c r="CD150" i="1"/>
  <c r="CF151" i="1" s="1"/>
  <c r="BW195" i="1"/>
  <c r="BX195" i="1" s="1"/>
  <c r="BY195" i="1" s="1"/>
  <c r="BZ195" i="1" s="1"/>
  <c r="CA195" i="1" s="1"/>
  <c r="CB195" i="1" s="1"/>
  <c r="CC195" i="1" s="1"/>
  <c r="B8" i="37"/>
  <c r="CD161" i="1"/>
  <c r="CE161" i="1" s="1"/>
  <c r="CF164" i="1" s="1"/>
  <c r="B8" i="38"/>
  <c r="CP143" i="1"/>
  <c r="DJ144" i="1" s="1"/>
  <c r="CD163" i="1"/>
  <c r="CQ143" i="1"/>
  <c r="DK144" i="1" s="1"/>
  <c r="CR143" i="1"/>
  <c r="CD162" i="1"/>
  <c r="CD164" i="1"/>
  <c r="CE165" i="1" s="1"/>
  <c r="CF166" i="1" s="1"/>
  <c r="CK167" i="1" s="1"/>
  <c r="CP168" i="1" s="1"/>
  <c r="CC207" i="1"/>
  <c r="N210" i="1"/>
  <c r="K210" i="1"/>
  <c r="BX196" i="1"/>
  <c r="BY197" i="1" s="1"/>
  <c r="BU196" i="1"/>
  <c r="BV196" i="1"/>
  <c r="BW196" i="1"/>
  <c r="BX197" i="1" s="1"/>
  <c r="CD149" i="1"/>
  <c r="J210" i="1"/>
  <c r="L210" i="1"/>
  <c r="T210" i="1"/>
  <c r="M210" i="1"/>
  <c r="O210" i="1"/>
  <c r="J208" i="1"/>
  <c r="K208" i="1" s="1"/>
  <c r="L208" i="1" s="1"/>
  <c r="Q210" i="1"/>
  <c r="CD148" i="1"/>
  <c r="R210" i="1"/>
  <c r="S210" i="1"/>
  <c r="P210" i="1"/>
  <c r="I210" i="1"/>
  <c r="B15" i="25"/>
  <c r="B16" i="25"/>
  <c r="B17" i="25"/>
  <c r="C16" i="25"/>
  <c r="C17" i="25"/>
  <c r="D16" i="25"/>
  <c r="D17" i="25"/>
  <c r="CH140" i="1"/>
  <c r="CI141" i="1" s="1"/>
  <c r="CG140" i="1"/>
  <c r="CH141" i="1" s="1"/>
  <c r="CH139" i="1"/>
  <c r="CG139" i="1"/>
  <c r="CH138" i="1"/>
  <c r="CG138" i="1"/>
  <c r="C8" i="26"/>
  <c r="B14" i="27"/>
  <c r="B15" i="27"/>
  <c r="B16" i="27"/>
  <c r="B17" i="27"/>
  <c r="B8" i="27"/>
  <c r="C15" i="27"/>
  <c r="C16" i="27"/>
  <c r="C17" i="27"/>
  <c r="D16" i="27"/>
  <c r="D17" i="27"/>
  <c r="E16" i="27"/>
  <c r="E17" i="27"/>
  <c r="B15" i="30"/>
  <c r="B16" i="30"/>
  <c r="B17" i="30"/>
  <c r="C16" i="30"/>
  <c r="C17" i="30"/>
  <c r="D16" i="30"/>
  <c r="D17" i="30"/>
  <c r="B15" i="24"/>
  <c r="B16" i="24"/>
  <c r="B17" i="24"/>
  <c r="C16" i="24"/>
  <c r="C17" i="24"/>
  <c r="D16" i="24"/>
  <c r="D17" i="24"/>
  <c r="CE149" i="1" l="1"/>
  <c r="CE150" i="1"/>
  <c r="CG151" i="1" s="1"/>
  <c r="CE164" i="1"/>
  <c r="CF165" i="1" s="1"/>
  <c r="CG166" i="1" s="1"/>
  <c r="CL167" i="1" s="1"/>
  <c r="CQ168" i="1" s="1"/>
  <c r="CA196" i="1"/>
  <c r="CB197" i="1" s="1"/>
  <c r="BZ196" i="1"/>
  <c r="CA197" i="1" s="1"/>
  <c r="CE163" i="1"/>
  <c r="BY196" i="1"/>
  <c r="BZ197" i="1" s="1"/>
  <c r="CC196" i="1"/>
  <c r="B11" i="37" s="1"/>
  <c r="CB196" i="1"/>
  <c r="CC197" i="1" s="1"/>
  <c r="B12" i="37" s="1"/>
  <c r="CE162" i="1"/>
  <c r="CO143" i="1"/>
  <c r="DI144" i="1" s="1"/>
  <c r="CJ142" i="1"/>
  <c r="CF163" i="1"/>
  <c r="CF161" i="1"/>
  <c r="D16" i="26"/>
  <c r="DL144" i="1"/>
  <c r="CF162" i="1"/>
  <c r="CN143" i="1"/>
  <c r="DH144" i="1" s="1"/>
  <c r="CI142" i="1"/>
  <c r="CG165" i="1"/>
  <c r="CH166" i="1" s="1"/>
  <c r="B15" i="38" s="1"/>
  <c r="CE148" i="1"/>
  <c r="B8" i="20"/>
  <c r="B17" i="20"/>
  <c r="B16" i="20"/>
  <c r="B15" i="20"/>
  <c r="D17" i="20"/>
  <c r="C17" i="20"/>
  <c r="D16" i="20"/>
  <c r="C16" i="20"/>
  <c r="B17" i="19"/>
  <c r="B16" i="19"/>
  <c r="B15" i="19"/>
  <c r="B14" i="19"/>
  <c r="B13" i="19"/>
  <c r="B8" i="19"/>
  <c r="F17" i="19"/>
  <c r="E17" i="19"/>
  <c r="D17" i="19"/>
  <c r="C17" i="19"/>
  <c r="F16" i="19"/>
  <c r="E16" i="19"/>
  <c r="D16" i="19"/>
  <c r="C16" i="19"/>
  <c r="AD184" i="1"/>
  <c r="AF185" i="1" s="1"/>
  <c r="J175" i="1"/>
  <c r="K176" i="1" s="1"/>
  <c r="L177" i="1" s="1"/>
  <c r="J173" i="1"/>
  <c r="J172" i="1"/>
  <c r="CC137" i="1"/>
  <c r="J129" i="1"/>
  <c r="J128" i="1"/>
  <c r="B12" i="27" s="1"/>
  <c r="J127" i="1"/>
  <c r="B11" i="27" s="1"/>
  <c r="J126" i="1"/>
  <c r="C8" i="27" s="1"/>
  <c r="T114" i="1"/>
  <c r="U116" i="1" s="1"/>
  <c r="Z117" i="1" s="1"/>
  <c r="AA118" i="1" s="1"/>
  <c r="J90" i="1"/>
  <c r="K92" i="1" s="1"/>
  <c r="B12" i="30" s="1"/>
  <c r="J78" i="1"/>
  <c r="BB66" i="1"/>
  <c r="BB54" i="1"/>
  <c r="BQ49" i="1"/>
  <c r="K81" i="1" l="1"/>
  <c r="K79" i="1"/>
  <c r="K80" i="1"/>
  <c r="B12" i="24" s="1"/>
  <c r="K175" i="1"/>
  <c r="L176" i="1" s="1"/>
  <c r="M177" i="1" s="1"/>
  <c r="R178" i="1" s="1"/>
  <c r="AJ179" i="1" s="1"/>
  <c r="C8" i="25"/>
  <c r="K174" i="1"/>
  <c r="C12" i="25" s="1"/>
  <c r="CF149" i="1"/>
  <c r="CF150" i="1"/>
  <c r="CH151" i="1" s="1"/>
  <c r="B8" i="30"/>
  <c r="B8" i="24"/>
  <c r="BC66" i="1"/>
  <c r="BD66" i="1" s="1"/>
  <c r="BC68" i="1"/>
  <c r="BC57" i="1"/>
  <c r="BD58" i="1" s="1"/>
  <c r="BC56" i="1"/>
  <c r="CM167" i="1"/>
  <c r="CG161" i="1"/>
  <c r="CG164" i="1"/>
  <c r="CH165" i="1" s="1"/>
  <c r="CG163" i="1"/>
  <c r="CG162" i="1"/>
  <c r="F17" i="26"/>
  <c r="K91" i="1"/>
  <c r="B11" i="30" s="1"/>
  <c r="CD140" i="1"/>
  <c r="CE141" i="1" s="1"/>
  <c r="CF142" i="1" s="1"/>
  <c r="B8" i="26"/>
  <c r="K78" i="1"/>
  <c r="U115" i="1"/>
  <c r="B8" i="28"/>
  <c r="BC54" i="1"/>
  <c r="B8" i="23"/>
  <c r="BC55" i="1"/>
  <c r="BC67" i="1"/>
  <c r="B8" i="31"/>
  <c r="BC69" i="1"/>
  <c r="BD70" i="1" s="1"/>
  <c r="BE71" i="1" s="1"/>
  <c r="B11" i="24"/>
  <c r="CD137" i="1"/>
  <c r="CE138" i="1" s="1"/>
  <c r="CF148" i="1"/>
  <c r="K173" i="1"/>
  <c r="C11" i="25" s="1"/>
  <c r="K93" i="1"/>
  <c r="CD138" i="1"/>
  <c r="U114" i="1"/>
  <c r="V116" i="1" s="1"/>
  <c r="AA117" i="1" s="1"/>
  <c r="AB118" i="1" s="1"/>
  <c r="B13" i="27"/>
  <c r="K130" i="1"/>
  <c r="K90" i="1"/>
  <c r="C13" i="25"/>
  <c r="K127" i="1"/>
  <c r="C11" i="27" s="1"/>
  <c r="CD139" i="1"/>
  <c r="B11" i="25"/>
  <c r="AE184" i="1"/>
  <c r="B8" i="32"/>
  <c r="K128" i="1"/>
  <c r="C12" i="27" s="1"/>
  <c r="B13" i="25"/>
  <c r="K129" i="1"/>
  <c r="B14" i="25"/>
  <c r="K126" i="1"/>
  <c r="K172" i="1"/>
  <c r="L174" i="1" s="1"/>
  <c r="L81" i="1" l="1"/>
  <c r="M82" i="1" s="1"/>
  <c r="L80" i="1"/>
  <c r="C12" i="24" s="1"/>
  <c r="CG149" i="1"/>
  <c r="CG150" i="1"/>
  <c r="CI151" i="1" s="1"/>
  <c r="C11" i="30"/>
  <c r="C12" i="30"/>
  <c r="B13" i="30"/>
  <c r="C13" i="24"/>
  <c r="B13" i="24"/>
  <c r="L82" i="1"/>
  <c r="M83" i="1" s="1"/>
  <c r="BD67" i="1"/>
  <c r="BJ72" i="1"/>
  <c r="CD73" i="1" s="1"/>
  <c r="BE69" i="1"/>
  <c r="BF70" i="1" s="1"/>
  <c r="BE68" i="1"/>
  <c r="BD69" i="1"/>
  <c r="BE70" i="1" s="1"/>
  <c r="BF71" i="1" s="1"/>
  <c r="BK72" i="1" s="1"/>
  <c r="CE73" i="1" s="1"/>
  <c r="BD68" i="1"/>
  <c r="BD55" i="1"/>
  <c r="BD56" i="1"/>
  <c r="CI166" i="1"/>
  <c r="CN167" i="1" s="1"/>
  <c r="CS168" i="1" s="1"/>
  <c r="B14" i="38"/>
  <c r="CR168" i="1"/>
  <c r="D17" i="38" s="1"/>
  <c r="C16" i="38"/>
  <c r="CH161" i="1"/>
  <c r="CH164" i="1"/>
  <c r="CH163" i="1"/>
  <c r="B12" i="38" s="1"/>
  <c r="CH162" i="1"/>
  <c r="B11" i="38" s="1"/>
  <c r="BE59" i="1"/>
  <c r="BD54" i="1"/>
  <c r="AF184" i="1"/>
  <c r="AG185" i="1"/>
  <c r="BE66" i="1"/>
  <c r="BE67" i="1"/>
  <c r="C8" i="24"/>
  <c r="L79" i="1"/>
  <c r="L78" i="1"/>
  <c r="BD57" i="1"/>
  <c r="BE58" i="1" s="1"/>
  <c r="CG148" i="1"/>
  <c r="B13" i="34"/>
  <c r="CE137" i="1"/>
  <c r="CE140" i="1"/>
  <c r="CF141" i="1" s="1"/>
  <c r="CE139" i="1"/>
  <c r="L175" i="1"/>
  <c r="M176" i="1" s="1"/>
  <c r="N177" i="1" s="1"/>
  <c r="S178" i="1" s="1"/>
  <c r="AK179" i="1" s="1"/>
  <c r="C14" i="25"/>
  <c r="BR49" i="1"/>
  <c r="C15" i="25"/>
  <c r="B14" i="24"/>
  <c r="D8" i="27"/>
  <c r="D12" i="27"/>
  <c r="D11" i="27"/>
  <c r="C14" i="27"/>
  <c r="D15" i="27"/>
  <c r="B14" i="30"/>
  <c r="C15" i="30"/>
  <c r="L173" i="1"/>
  <c r="L172" i="1"/>
  <c r="C13" i="27"/>
  <c r="V115" i="1"/>
  <c r="V114" i="1"/>
  <c r="W116" i="1" s="1"/>
  <c r="AB117" i="1" s="1"/>
  <c r="AC118" i="1" s="1"/>
  <c r="M173" i="1" l="1"/>
  <c r="M174" i="1"/>
  <c r="CH149" i="1"/>
  <c r="CH150" i="1"/>
  <c r="C13" i="30"/>
  <c r="D15" i="24"/>
  <c r="R84" i="1"/>
  <c r="C11" i="24"/>
  <c r="D8" i="24"/>
  <c r="M80" i="1"/>
  <c r="D12" i="24" s="1"/>
  <c r="BF67" i="1"/>
  <c r="BF68" i="1"/>
  <c r="BE57" i="1"/>
  <c r="BF58" i="1" s="1"/>
  <c r="BE56" i="1"/>
  <c r="BJ60" i="1"/>
  <c r="BO61" i="1" s="1"/>
  <c r="AD102" i="1"/>
  <c r="M78" i="1"/>
  <c r="N78" i="1" s="1"/>
  <c r="O80" i="1" s="1"/>
  <c r="CI165" i="1"/>
  <c r="CJ166" i="1" s="1"/>
  <c r="CO167" i="1" s="1"/>
  <c r="CT168" i="1" s="1"/>
  <c r="B13" i="38"/>
  <c r="C8" i="38"/>
  <c r="CI162" i="1"/>
  <c r="CI163" i="1"/>
  <c r="CI164" i="1"/>
  <c r="CJ165" i="1" s="1"/>
  <c r="CK166" i="1" s="1"/>
  <c r="CP167" i="1" s="1"/>
  <c r="CU168" i="1" s="1"/>
  <c r="CI161" i="1"/>
  <c r="BE55" i="1"/>
  <c r="M79" i="1"/>
  <c r="N83" i="1"/>
  <c r="S84" i="1" s="1"/>
  <c r="BE54" i="1"/>
  <c r="BF59" i="1"/>
  <c r="BF66" i="1"/>
  <c r="BG66" i="1" s="1"/>
  <c r="BG71" i="1"/>
  <c r="BL72" i="1" s="1"/>
  <c r="CF73" i="1" s="1"/>
  <c r="M81" i="1"/>
  <c r="AG184" i="1"/>
  <c r="AH185" i="1"/>
  <c r="BF69" i="1"/>
  <c r="BG70" i="1" s="1"/>
  <c r="BH71" i="1" s="1"/>
  <c r="BM72" i="1" s="1"/>
  <c r="CG73" i="1" s="1"/>
  <c r="C14" i="24"/>
  <c r="CF139" i="1"/>
  <c r="CF140" i="1"/>
  <c r="CG141" i="1" s="1"/>
  <c r="CF138" i="1"/>
  <c r="CH148" i="1"/>
  <c r="CI150" i="1" s="1"/>
  <c r="CK151" i="1" s="1"/>
  <c r="D13" i="27"/>
  <c r="M130" i="1"/>
  <c r="AY48" i="1"/>
  <c r="BS49" i="1" s="1"/>
  <c r="Q178" i="1"/>
  <c r="W114" i="1"/>
  <c r="X116" i="1" s="1"/>
  <c r="AC117" i="1" s="1"/>
  <c r="AD118" i="1" s="1"/>
  <c r="W115" i="1"/>
  <c r="M126" i="1"/>
  <c r="E8" i="27"/>
  <c r="M129" i="1"/>
  <c r="M128" i="1"/>
  <c r="E12" i="27" s="1"/>
  <c r="M127" i="1"/>
  <c r="E11" i="27" s="1"/>
  <c r="C15" i="24"/>
  <c r="M175" i="1"/>
  <c r="N176" i="1" s="1"/>
  <c r="O177" i="1" s="1"/>
  <c r="T178" i="1" s="1"/>
  <c r="AL179" i="1" s="1"/>
  <c r="M172" i="1"/>
  <c r="AB119" i="1"/>
  <c r="AC120" i="1" s="1"/>
  <c r="AH121" i="1" s="1"/>
  <c r="AM122" i="1" s="1"/>
  <c r="D14" i="27"/>
  <c r="M131" i="1"/>
  <c r="C14" i="30"/>
  <c r="D12" i="30" l="1"/>
  <c r="D11" i="30"/>
  <c r="D8" i="25"/>
  <c r="N174" i="1"/>
  <c r="D12" i="25" s="1"/>
  <c r="CJ151" i="1"/>
  <c r="B12" i="34"/>
  <c r="D13" i="24"/>
  <c r="N82" i="1"/>
  <c r="B8" i="29"/>
  <c r="AE103" i="1"/>
  <c r="AE104" i="1"/>
  <c r="AJ105" i="1" s="1"/>
  <c r="AK106" i="1" s="1"/>
  <c r="D13" i="30"/>
  <c r="N94" i="1"/>
  <c r="D11" i="24"/>
  <c r="N81" i="1"/>
  <c r="O82" i="1" s="1"/>
  <c r="N80" i="1"/>
  <c r="BG67" i="1"/>
  <c r="BG68" i="1"/>
  <c r="B12" i="31" s="1"/>
  <c r="C8" i="31"/>
  <c r="BH68" i="1"/>
  <c r="BG59" i="1"/>
  <c r="BL60" i="1" s="1"/>
  <c r="BQ61" i="1" s="1"/>
  <c r="BF56" i="1"/>
  <c r="BK60" i="1"/>
  <c r="BP61" i="1" s="1"/>
  <c r="O83" i="1"/>
  <c r="T84" i="1" s="1"/>
  <c r="N79" i="1"/>
  <c r="AE102" i="1"/>
  <c r="CJ161" i="1"/>
  <c r="CJ162" i="1"/>
  <c r="CJ164" i="1"/>
  <c r="CK165" i="1" s="1"/>
  <c r="CL166" i="1" s="1"/>
  <c r="CQ167" i="1" s="1"/>
  <c r="CV168" i="1" s="1"/>
  <c r="CJ163" i="1"/>
  <c r="CI149" i="1"/>
  <c r="CI148" i="1"/>
  <c r="CJ150" i="1" s="1"/>
  <c r="CL151" i="1" s="1"/>
  <c r="D14" i="24"/>
  <c r="BG69" i="1"/>
  <c r="BH70" i="1" s="1"/>
  <c r="BI71" i="1" s="1"/>
  <c r="BN72" i="1" s="1"/>
  <c r="CH73" i="1" s="1"/>
  <c r="BF57" i="1"/>
  <c r="BG58" i="1" s="1"/>
  <c r="BF55" i="1"/>
  <c r="BF54" i="1"/>
  <c r="AH184" i="1"/>
  <c r="AI185" i="1"/>
  <c r="N172" i="1"/>
  <c r="N175" i="1"/>
  <c r="C8" i="34"/>
  <c r="D14" i="25"/>
  <c r="D14" i="30"/>
  <c r="N95" i="1"/>
  <c r="E15" i="27"/>
  <c r="R132" i="1"/>
  <c r="W133" i="1" s="1"/>
  <c r="N130" i="1"/>
  <c r="E13" i="27"/>
  <c r="AC119" i="1"/>
  <c r="AD120" i="1" s="1"/>
  <c r="AI121" i="1" s="1"/>
  <c r="AN122" i="1" s="1"/>
  <c r="AZ48" i="1"/>
  <c r="BT49" i="1" s="1"/>
  <c r="X114" i="1"/>
  <c r="Y116" i="1" s="1"/>
  <c r="X115" i="1"/>
  <c r="E14" i="27"/>
  <c r="N131" i="1"/>
  <c r="N126" i="1"/>
  <c r="N129" i="1"/>
  <c r="N128" i="1"/>
  <c r="N127" i="1"/>
  <c r="N173" i="1"/>
  <c r="D15" i="30"/>
  <c r="R96" i="1"/>
  <c r="AL97" i="1" s="1"/>
  <c r="O78" i="1"/>
  <c r="O81" i="1"/>
  <c r="P82" i="1" s="1"/>
  <c r="O79" i="1"/>
  <c r="BH67" i="1"/>
  <c r="BH69" i="1"/>
  <c r="BI70" i="1" s="1"/>
  <c r="BH66" i="1"/>
  <c r="BI68" i="1" s="1"/>
  <c r="D13" i="25" l="1"/>
  <c r="O176" i="1"/>
  <c r="AD117" i="1"/>
  <c r="AE118" i="1" s="1"/>
  <c r="B12" i="28"/>
  <c r="AF103" i="1"/>
  <c r="AF104" i="1"/>
  <c r="AK105" i="1" s="1"/>
  <c r="AL106" i="1" s="1"/>
  <c r="E8" i="24"/>
  <c r="P80" i="1"/>
  <c r="AF102" i="1"/>
  <c r="BH59" i="1"/>
  <c r="BM60" i="1" s="1"/>
  <c r="BR61" i="1" s="1"/>
  <c r="BG56" i="1"/>
  <c r="B12" i="23" s="1"/>
  <c r="AK107" i="1"/>
  <c r="AL108" i="1" s="1"/>
  <c r="AQ109" i="1" s="1"/>
  <c r="AV110" i="1" s="1"/>
  <c r="CJ148" i="1"/>
  <c r="CK150" i="1" s="1"/>
  <c r="CM151" i="1" s="1"/>
  <c r="CJ149" i="1"/>
  <c r="CK162" i="1"/>
  <c r="CK163" i="1"/>
  <c r="CK161" i="1"/>
  <c r="CK164" i="1"/>
  <c r="CL165" i="1" s="1"/>
  <c r="CM166" i="1" s="1"/>
  <c r="BG55" i="1"/>
  <c r="BG57" i="1"/>
  <c r="BH58" i="1" s="1"/>
  <c r="BG54" i="1"/>
  <c r="AI184" i="1"/>
  <c r="AJ185" i="1"/>
  <c r="B11" i="34"/>
  <c r="AO30" i="1"/>
  <c r="AP33" i="1" s="1"/>
  <c r="AQ34" i="1" s="1"/>
  <c r="AR35" i="1" s="1"/>
  <c r="AO31" i="1"/>
  <c r="AO33" i="1"/>
  <c r="S132" i="1"/>
  <c r="X133" i="1" s="1"/>
  <c r="S96" i="1"/>
  <c r="AM97" i="1" s="1"/>
  <c r="O130" i="1"/>
  <c r="P131" i="1" s="1"/>
  <c r="U132" i="1" s="1"/>
  <c r="Z133" i="1" s="1"/>
  <c r="Y114" i="1"/>
  <c r="Z116" i="1" s="1"/>
  <c r="AE117" i="1" s="1"/>
  <c r="AF118" i="1" s="1"/>
  <c r="Y115" i="1"/>
  <c r="AU42" i="1"/>
  <c r="BA48" i="1"/>
  <c r="BU49" i="1" s="1"/>
  <c r="O131" i="1"/>
  <c r="T132" i="1" s="1"/>
  <c r="Y133" i="1" s="1"/>
  <c r="D11" i="25"/>
  <c r="D15" i="25"/>
  <c r="P83" i="1"/>
  <c r="U84" i="1" s="1"/>
  <c r="O126" i="1"/>
  <c r="O129" i="1"/>
  <c r="P130" i="1" s="1"/>
  <c r="Q131" i="1" s="1"/>
  <c r="V132" i="1" s="1"/>
  <c r="AA133" i="1" s="1"/>
  <c r="O128" i="1"/>
  <c r="O127" i="1"/>
  <c r="O95" i="1"/>
  <c r="T96" i="1" s="1"/>
  <c r="AD119" i="1"/>
  <c r="AE120" i="1" s="1"/>
  <c r="AJ121" i="1" s="1"/>
  <c r="AO122" i="1" s="1"/>
  <c r="Q83" i="1"/>
  <c r="V84" i="1" s="1"/>
  <c r="P78" i="1"/>
  <c r="Q80" i="1" s="1"/>
  <c r="P81" i="1"/>
  <c r="Q82" i="1" s="1"/>
  <c r="P79" i="1"/>
  <c r="BI69" i="1"/>
  <c r="BJ70" i="1" s="1"/>
  <c r="BJ71" i="1"/>
  <c r="BO72" i="1" s="1"/>
  <c r="CI73" i="1" s="1"/>
  <c r="BI67" i="1"/>
  <c r="BI66" i="1"/>
  <c r="BJ68" i="1" s="1"/>
  <c r="E14" i="25" l="1"/>
  <c r="P177" i="1"/>
  <c r="AV44" i="1"/>
  <c r="AV42" i="1"/>
  <c r="AW43" i="1" s="1"/>
  <c r="AG103" i="1"/>
  <c r="AG104" i="1"/>
  <c r="AL105" i="1" s="1"/>
  <c r="AL107" i="1"/>
  <c r="AM108" i="1" s="1"/>
  <c r="AR109" i="1" s="1"/>
  <c r="AW110" i="1" s="1"/>
  <c r="AM106" i="1"/>
  <c r="AG102" i="1"/>
  <c r="C8" i="23"/>
  <c r="BH56" i="1"/>
  <c r="AP32" i="1"/>
  <c r="CR167" i="1"/>
  <c r="C15" i="38"/>
  <c r="CK149" i="1"/>
  <c r="CK148" i="1"/>
  <c r="CL150" i="1" s="1"/>
  <c r="CN151" i="1" s="1"/>
  <c r="CL164" i="1"/>
  <c r="CM165" i="1" s="1"/>
  <c r="C14" i="38" s="1"/>
  <c r="CL162" i="1"/>
  <c r="CL161" i="1"/>
  <c r="CL163" i="1"/>
  <c r="BH55" i="1"/>
  <c r="BH54" i="1"/>
  <c r="BI59" i="1"/>
  <c r="BN60" i="1" s="1"/>
  <c r="BS61" i="1" s="1"/>
  <c r="BH57" i="1"/>
  <c r="BI58" i="1" s="1"/>
  <c r="AK185" i="1"/>
  <c r="AJ184" i="1"/>
  <c r="AE119" i="1"/>
  <c r="AF120" i="1" s="1"/>
  <c r="AK121" i="1" s="1"/>
  <c r="AP122" i="1" s="1"/>
  <c r="AN97" i="1"/>
  <c r="Z114" i="1"/>
  <c r="AA116" i="1" s="1"/>
  <c r="AF117" i="1" s="1"/>
  <c r="AG118" i="1" s="1"/>
  <c r="C8" i="28"/>
  <c r="Z115" i="1"/>
  <c r="AW44" i="1"/>
  <c r="AV43" i="1"/>
  <c r="AV45" i="1"/>
  <c r="BB48" i="1"/>
  <c r="BV49" i="1" s="1"/>
  <c r="P126" i="1"/>
  <c r="F8" i="27"/>
  <c r="P128" i="1"/>
  <c r="P127" i="1"/>
  <c r="P129" i="1"/>
  <c r="Q130" i="1" s="1"/>
  <c r="R131" i="1" s="1"/>
  <c r="W132" i="1" s="1"/>
  <c r="AB133" i="1" s="1"/>
  <c r="AP30" i="1"/>
  <c r="AQ32" i="1" s="1"/>
  <c r="B8" i="21"/>
  <c r="AP31" i="1"/>
  <c r="R83" i="1"/>
  <c r="W84" i="1" s="1"/>
  <c r="AB85" i="1" s="1"/>
  <c r="Q79" i="1"/>
  <c r="Q81" i="1"/>
  <c r="R82" i="1" s="1"/>
  <c r="Q78" i="1"/>
  <c r="R80" i="1" s="1"/>
  <c r="BK71" i="1"/>
  <c r="BP72" i="1" s="1"/>
  <c r="CJ73" i="1" s="1"/>
  <c r="BJ69" i="1"/>
  <c r="BK70" i="1" s="1"/>
  <c r="BJ66" i="1"/>
  <c r="BK68" i="1" s="1"/>
  <c r="BJ67" i="1"/>
  <c r="F15" i="25" l="1"/>
  <c r="U178" i="1"/>
  <c r="AM107" i="1"/>
  <c r="AN108" i="1" s="1"/>
  <c r="AS109" i="1" s="1"/>
  <c r="AX110" i="1" s="1"/>
  <c r="AH102" i="1"/>
  <c r="AH104" i="1"/>
  <c r="AM105" i="1" s="1"/>
  <c r="AH103" i="1"/>
  <c r="BI57" i="1"/>
  <c r="BJ58" i="1" s="1"/>
  <c r="BI56" i="1"/>
  <c r="CW168" i="1"/>
  <c r="E17" i="38" s="1"/>
  <c r="D16" i="38"/>
  <c r="CM162" i="1"/>
  <c r="C11" i="38" s="1"/>
  <c r="CM164" i="1"/>
  <c r="C13" i="38" s="1"/>
  <c r="CM161" i="1"/>
  <c r="CM163" i="1"/>
  <c r="C12" i="38" s="1"/>
  <c r="CL149" i="1"/>
  <c r="CL148" i="1"/>
  <c r="CM150" i="1" s="1"/>
  <c r="C12" i="34" s="1"/>
  <c r="BI55" i="1"/>
  <c r="BJ59" i="1"/>
  <c r="BO60" i="1" s="1"/>
  <c r="BT61" i="1" s="1"/>
  <c r="BI54" i="1"/>
  <c r="AK184" i="1"/>
  <c r="AL185" i="1"/>
  <c r="C13" i="34"/>
  <c r="AF119" i="1"/>
  <c r="AG120" i="1" s="1"/>
  <c r="AL121" i="1" s="1"/>
  <c r="AQ122" i="1" s="1"/>
  <c r="AW42" i="1"/>
  <c r="AX44" i="1" s="1"/>
  <c r="B8" i="22"/>
  <c r="AW45" i="1"/>
  <c r="AX46" i="1" s="1"/>
  <c r="AY47" i="1" s="1"/>
  <c r="BC48" i="1"/>
  <c r="BW49" i="1" s="1"/>
  <c r="AA114" i="1"/>
  <c r="AB116" i="1" s="1"/>
  <c r="AG117" i="1" s="1"/>
  <c r="AH118" i="1" s="1"/>
  <c r="AA115" i="1"/>
  <c r="AQ30" i="1"/>
  <c r="AR32" i="1" s="1"/>
  <c r="AW36" i="1"/>
  <c r="BB37" i="1" s="1"/>
  <c r="AQ31" i="1"/>
  <c r="AQ33" i="1"/>
  <c r="AR34" i="1" s="1"/>
  <c r="Q126" i="1"/>
  <c r="Q127" i="1"/>
  <c r="Q128" i="1"/>
  <c r="Q129" i="1"/>
  <c r="R130" i="1" s="1"/>
  <c r="S131" i="1" s="1"/>
  <c r="X132" i="1" s="1"/>
  <c r="AC133" i="1" s="1"/>
  <c r="R81" i="1"/>
  <c r="S82" i="1" s="1"/>
  <c r="S83" i="1"/>
  <c r="X84" i="1" s="1"/>
  <c r="R79" i="1"/>
  <c r="R78" i="1"/>
  <c r="S80" i="1" s="1"/>
  <c r="BK66" i="1"/>
  <c r="BL68" i="1" s="1"/>
  <c r="C12" i="31" s="1"/>
  <c r="BL71" i="1"/>
  <c r="BQ72" i="1" s="1"/>
  <c r="CK73" i="1" s="1"/>
  <c r="BK67" i="1"/>
  <c r="BK69" i="1"/>
  <c r="BL70" i="1" s="1"/>
  <c r="G16" i="25" l="1"/>
  <c r="AM179" i="1"/>
  <c r="AN107" i="1"/>
  <c r="AO108" i="1" s="1"/>
  <c r="AT109" i="1" s="1"/>
  <c r="AY110" i="1" s="1"/>
  <c r="AI102" i="1"/>
  <c r="AI104" i="1"/>
  <c r="AI103" i="1"/>
  <c r="AN106" i="1"/>
  <c r="BK59" i="1"/>
  <c r="BP60" i="1" s="1"/>
  <c r="BU61" i="1" s="1"/>
  <c r="BJ56" i="1"/>
  <c r="BJ54" i="1"/>
  <c r="BJ57" i="1"/>
  <c r="BK58" i="1" s="1"/>
  <c r="BJ55" i="1"/>
  <c r="CM149" i="1"/>
  <c r="CM148" i="1"/>
  <c r="AL184" i="1"/>
  <c r="AM185" i="1"/>
  <c r="AR30" i="1"/>
  <c r="AS32" i="1" s="1"/>
  <c r="AS35" i="1"/>
  <c r="AX36" i="1" s="1"/>
  <c r="BC37" i="1" s="1"/>
  <c r="AR31" i="1"/>
  <c r="AR33" i="1"/>
  <c r="AS34" i="1" s="1"/>
  <c r="AG119" i="1"/>
  <c r="AH120" i="1" s="1"/>
  <c r="AM121" i="1" s="1"/>
  <c r="AR122" i="1" s="1"/>
  <c r="AB114" i="1"/>
  <c r="AC116" i="1" s="1"/>
  <c r="AH117" i="1" s="1"/>
  <c r="AI118" i="1" s="1"/>
  <c r="AB115" i="1"/>
  <c r="AX42" i="1"/>
  <c r="AY44" i="1" s="1"/>
  <c r="AX43" i="1"/>
  <c r="BD48" i="1"/>
  <c r="BX49" i="1" s="1"/>
  <c r="AX45" i="1"/>
  <c r="AY46" i="1" s="1"/>
  <c r="R126" i="1"/>
  <c r="R129" i="1"/>
  <c r="S130" i="1" s="1"/>
  <c r="T131" i="1" s="1"/>
  <c r="Y132" i="1" s="1"/>
  <c r="AD133" i="1" s="1"/>
  <c r="R127" i="1"/>
  <c r="R128" i="1"/>
  <c r="T83" i="1"/>
  <c r="Y84" i="1" s="1"/>
  <c r="S78" i="1"/>
  <c r="T80" i="1" s="1"/>
  <c r="E12" i="24" s="1"/>
  <c r="S81" i="1"/>
  <c r="T82" i="1" s="1"/>
  <c r="S79" i="1"/>
  <c r="BL67" i="1"/>
  <c r="BL66" i="1"/>
  <c r="BL69" i="1"/>
  <c r="BM70" i="1" s="1"/>
  <c r="BM71" i="1"/>
  <c r="BR72" i="1" s="1"/>
  <c r="CL73" i="1" s="1"/>
  <c r="AN105" i="1" l="1"/>
  <c r="B12" i="29"/>
  <c r="AJ104" i="1"/>
  <c r="AO105" i="1" s="1"/>
  <c r="C8" i="29"/>
  <c r="AJ103" i="1"/>
  <c r="AJ102" i="1"/>
  <c r="AO107" i="1"/>
  <c r="AP108" i="1" s="1"/>
  <c r="AU109" i="1" s="1"/>
  <c r="AZ110" i="1" s="1"/>
  <c r="AO106" i="1"/>
  <c r="D8" i="31"/>
  <c r="BM68" i="1"/>
  <c r="BK55" i="1"/>
  <c r="BK56" i="1"/>
  <c r="BK57" i="1"/>
  <c r="BL58" i="1" s="1"/>
  <c r="BM59" i="1" s="1"/>
  <c r="BR60" i="1" s="1"/>
  <c r="BW61" i="1" s="1"/>
  <c r="BL59" i="1"/>
  <c r="BQ60" i="1" s="1"/>
  <c r="BV61" i="1" s="1"/>
  <c r="BK54" i="1"/>
  <c r="AM184" i="1"/>
  <c r="AN185" i="1"/>
  <c r="AH119" i="1"/>
  <c r="AI120" i="1" s="1"/>
  <c r="AN121" i="1" s="1"/>
  <c r="AS122" i="1" s="1"/>
  <c r="AC114" i="1"/>
  <c r="AD116" i="1" s="1"/>
  <c r="AC115" i="1"/>
  <c r="AY42" i="1"/>
  <c r="AZ44" i="1" s="1"/>
  <c r="AY43" i="1"/>
  <c r="AZ47" i="1"/>
  <c r="BE48" i="1" s="1"/>
  <c r="BY49" i="1" s="1"/>
  <c r="AY45" i="1"/>
  <c r="AZ46" i="1" s="1"/>
  <c r="S126" i="1"/>
  <c r="S129" i="1"/>
  <c r="T130" i="1" s="1"/>
  <c r="U131" i="1" s="1"/>
  <c r="Z132" i="1" s="1"/>
  <c r="AE133" i="1" s="1"/>
  <c r="S128" i="1"/>
  <c r="S127" i="1"/>
  <c r="AS30" i="1"/>
  <c r="AT32" i="1" s="1"/>
  <c r="AS31" i="1"/>
  <c r="AS33" i="1"/>
  <c r="AT34" i="1" s="1"/>
  <c r="AT35" i="1"/>
  <c r="AY36" i="1" s="1"/>
  <c r="BD37" i="1" s="1"/>
  <c r="U83" i="1"/>
  <c r="Z84" i="1" s="1"/>
  <c r="T81" i="1"/>
  <c r="U82" i="1" s="1"/>
  <c r="T78" i="1"/>
  <c r="T79" i="1"/>
  <c r="BM69" i="1"/>
  <c r="BN70" i="1" s="1"/>
  <c r="BM67" i="1"/>
  <c r="BN71" i="1"/>
  <c r="BS72" i="1" s="1"/>
  <c r="CM73" i="1" s="1"/>
  <c r="BM66" i="1"/>
  <c r="BN68" i="1" s="1"/>
  <c r="AI117" i="1" l="1"/>
  <c r="AJ118" i="1" s="1"/>
  <c r="C12" i="28"/>
  <c r="AK104" i="1"/>
  <c r="AP105" i="1" s="1"/>
  <c r="AK103" i="1"/>
  <c r="AK102" i="1"/>
  <c r="AP106" i="1"/>
  <c r="AP107" i="1"/>
  <c r="AQ108" i="1" s="1"/>
  <c r="AV109" i="1" s="1"/>
  <c r="BA110" i="1" s="1"/>
  <c r="F8" i="24"/>
  <c r="U80" i="1"/>
  <c r="BL55" i="1"/>
  <c r="BL56" i="1"/>
  <c r="C12" i="23" s="1"/>
  <c r="BL57" i="1"/>
  <c r="BM58" i="1" s="1"/>
  <c r="BN59" i="1" s="1"/>
  <c r="BS60" i="1" s="1"/>
  <c r="BX61" i="1" s="1"/>
  <c r="BL54" i="1"/>
  <c r="BM55" i="1" s="1"/>
  <c r="AN184" i="1"/>
  <c r="AO185" i="1"/>
  <c r="C11" i="34"/>
  <c r="AT30" i="1"/>
  <c r="AU32" i="1" s="1"/>
  <c r="AT31" i="1"/>
  <c r="AT33" i="1"/>
  <c r="AU34" i="1" s="1"/>
  <c r="AU35" i="1"/>
  <c r="AZ36" i="1" s="1"/>
  <c r="BE37" i="1" s="1"/>
  <c r="AD114" i="1"/>
  <c r="AE116" i="1" s="1"/>
  <c r="AJ117" i="1" s="1"/>
  <c r="AK118" i="1" s="1"/>
  <c r="AD115" i="1"/>
  <c r="AI119" i="1"/>
  <c r="AJ120" i="1" s="1"/>
  <c r="AO121" i="1" s="1"/>
  <c r="AT122" i="1" s="1"/>
  <c r="T126" i="1"/>
  <c r="T129" i="1"/>
  <c r="U130" i="1" s="1"/>
  <c r="V131" i="1" s="1"/>
  <c r="AA132" i="1" s="1"/>
  <c r="AF133" i="1" s="1"/>
  <c r="T128" i="1"/>
  <c r="T127" i="1"/>
  <c r="AZ42" i="1"/>
  <c r="BA44" i="1" s="1"/>
  <c r="BA47" i="1"/>
  <c r="BF48" i="1" s="1"/>
  <c r="BZ49" i="1" s="1"/>
  <c r="AZ45" i="1"/>
  <c r="BA46" i="1" s="1"/>
  <c r="AZ43" i="1"/>
  <c r="U81" i="1"/>
  <c r="V82" i="1" s="1"/>
  <c r="U79" i="1"/>
  <c r="V83" i="1"/>
  <c r="AA84" i="1" s="1"/>
  <c r="U78" i="1"/>
  <c r="V80" i="1" s="1"/>
  <c r="BO71" i="1"/>
  <c r="BT72" i="1" s="1"/>
  <c r="CN73" i="1" s="1"/>
  <c r="BN69" i="1"/>
  <c r="BO70" i="1" s="1"/>
  <c r="BN66" i="1"/>
  <c r="BO68" i="1" s="1"/>
  <c r="BN67" i="1"/>
  <c r="AL104" i="1" l="1"/>
  <c r="AQ105" i="1" s="1"/>
  <c r="AL102" i="1"/>
  <c r="AL103" i="1"/>
  <c r="AQ107" i="1"/>
  <c r="AR108" i="1" s="1"/>
  <c r="AW109" i="1" s="1"/>
  <c r="BB110" i="1" s="1"/>
  <c r="AQ106" i="1"/>
  <c r="BM54" i="1"/>
  <c r="BN55" i="1" s="1"/>
  <c r="BM57" i="1"/>
  <c r="BN58" i="1" s="1"/>
  <c r="D8" i="23"/>
  <c r="BM56" i="1"/>
  <c r="BO59" i="1"/>
  <c r="BT60" i="1" s="1"/>
  <c r="BY61" i="1" s="1"/>
  <c r="AO184" i="1"/>
  <c r="AP185" i="1"/>
  <c r="AU30" i="1"/>
  <c r="AV32" i="1" s="1"/>
  <c r="B12" i="21" s="1"/>
  <c r="AU33" i="1"/>
  <c r="AV34" i="1" s="1"/>
  <c r="AV35" i="1"/>
  <c r="BA36" i="1" s="1"/>
  <c r="BF37" i="1" s="1"/>
  <c r="AU31" i="1"/>
  <c r="BA42" i="1"/>
  <c r="BB44" i="1" s="1"/>
  <c r="B12" i="22" s="1"/>
  <c r="BB47" i="1"/>
  <c r="BG48" i="1" s="1"/>
  <c r="CA49" i="1" s="1"/>
  <c r="BA45" i="1"/>
  <c r="BB46" i="1" s="1"/>
  <c r="BA43" i="1"/>
  <c r="AJ119" i="1"/>
  <c r="AK120" i="1" s="1"/>
  <c r="AP121" i="1" s="1"/>
  <c r="AU122" i="1" s="1"/>
  <c r="U126" i="1"/>
  <c r="G8" i="27"/>
  <c r="U129" i="1"/>
  <c r="V130" i="1" s="1"/>
  <c r="W131" i="1" s="1"/>
  <c r="AB132" i="1" s="1"/>
  <c r="AG133" i="1" s="1"/>
  <c r="U128" i="1"/>
  <c r="U127" i="1"/>
  <c r="AE114" i="1"/>
  <c r="AF116" i="1" s="1"/>
  <c r="AK117" i="1" s="1"/>
  <c r="AL118" i="1" s="1"/>
  <c r="D8" i="28"/>
  <c r="AE115" i="1"/>
  <c r="W83" i="1"/>
  <c r="AB84" i="1" s="1"/>
  <c r="V81" i="1"/>
  <c r="W82" i="1" s="1"/>
  <c r="V78" i="1"/>
  <c r="W80" i="1" s="1"/>
  <c r="V79" i="1"/>
  <c r="BO66" i="1"/>
  <c r="BP68" i="1" s="1"/>
  <c r="BO67" i="1"/>
  <c r="BO69" i="1"/>
  <c r="BP70" i="1" s="1"/>
  <c r="BP71" i="1"/>
  <c r="BU72" i="1" s="1"/>
  <c r="CO73" i="1" s="1"/>
  <c r="BN54" i="1" l="1"/>
  <c r="BO56" i="1" s="1"/>
  <c r="BN56" i="1"/>
  <c r="AM104" i="1"/>
  <c r="AR105" i="1" s="1"/>
  <c r="AM103" i="1"/>
  <c r="AM102" i="1"/>
  <c r="AR106" i="1"/>
  <c r="AR107" i="1"/>
  <c r="AS108" i="1" s="1"/>
  <c r="AX109" i="1" s="1"/>
  <c r="BC110" i="1" s="1"/>
  <c r="BN57" i="1"/>
  <c r="BO58" i="1" s="1"/>
  <c r="BP59" i="1" s="1"/>
  <c r="BU60" i="1" s="1"/>
  <c r="BZ61" i="1" s="1"/>
  <c r="BO54" i="1"/>
  <c r="BP56" i="1" s="1"/>
  <c r="AQ185" i="1"/>
  <c r="AP184" i="1"/>
  <c r="V126" i="1"/>
  <c r="V129" i="1"/>
  <c r="W130" i="1" s="1"/>
  <c r="X131" i="1" s="1"/>
  <c r="AC132" i="1" s="1"/>
  <c r="AH133" i="1" s="1"/>
  <c r="V128" i="1"/>
  <c r="V127" i="1"/>
  <c r="AF114" i="1"/>
  <c r="AG116" i="1" s="1"/>
  <c r="AL117" i="1" s="1"/>
  <c r="AM118" i="1" s="1"/>
  <c r="AF115" i="1"/>
  <c r="AK119" i="1"/>
  <c r="AL120" i="1" s="1"/>
  <c r="AQ121" i="1" s="1"/>
  <c r="AV122" i="1" s="1"/>
  <c r="BB42" i="1"/>
  <c r="BC44" i="1" s="1"/>
  <c r="BB45" i="1"/>
  <c r="BC46" i="1" s="1"/>
  <c r="BB43" i="1"/>
  <c r="BC47" i="1"/>
  <c r="BH48" i="1" s="1"/>
  <c r="CB49" i="1" s="1"/>
  <c r="AV30" i="1"/>
  <c r="AW32" i="1" s="1"/>
  <c r="AV33" i="1"/>
  <c r="AW34" i="1" s="1"/>
  <c r="AW35" i="1"/>
  <c r="BB36" i="1" s="1"/>
  <c r="BG37" i="1" s="1"/>
  <c r="AV31" i="1"/>
  <c r="X83" i="1"/>
  <c r="AC84" i="1" s="1"/>
  <c r="W81" i="1"/>
  <c r="X82" i="1" s="1"/>
  <c r="W78" i="1"/>
  <c r="X80" i="1" s="1"/>
  <c r="W79" i="1"/>
  <c r="BP67" i="1"/>
  <c r="BP69" i="1"/>
  <c r="BQ70" i="1" s="1"/>
  <c r="BQ71" i="1"/>
  <c r="BV72" i="1" s="1"/>
  <c r="CP73" i="1" s="1"/>
  <c r="BP66" i="1"/>
  <c r="BQ68" i="1" s="1"/>
  <c r="BO55" i="1" l="1"/>
  <c r="BO57" i="1"/>
  <c r="BP58" i="1" s="1"/>
  <c r="BQ59" i="1" s="1"/>
  <c r="BV60" i="1" s="1"/>
  <c r="CA61" i="1" s="1"/>
  <c r="AN104" i="1"/>
  <c r="AS105" i="1" s="1"/>
  <c r="AN103" i="1"/>
  <c r="AN102" i="1"/>
  <c r="AS107" i="1"/>
  <c r="AT108" i="1" s="1"/>
  <c r="AY109" i="1" s="1"/>
  <c r="BD110" i="1" s="1"/>
  <c r="AS106" i="1"/>
  <c r="BP54" i="1"/>
  <c r="BQ56" i="1" s="1"/>
  <c r="BP55" i="1"/>
  <c r="BP57" i="1"/>
  <c r="BQ58" i="1" s="1"/>
  <c r="AQ184" i="1"/>
  <c r="AR185" i="1"/>
  <c r="AW30" i="1"/>
  <c r="AX32" i="1" s="1"/>
  <c r="C8" i="21"/>
  <c r="AW31" i="1"/>
  <c r="AW33" i="1"/>
  <c r="AX34" i="1" s="1"/>
  <c r="AX35" i="1"/>
  <c r="BC36" i="1" s="1"/>
  <c r="BH37" i="1" s="1"/>
  <c r="BC42" i="1"/>
  <c r="BD44" i="1" s="1"/>
  <c r="C8" i="22"/>
  <c r="BC45" i="1"/>
  <c r="BD46" i="1" s="1"/>
  <c r="BC43" i="1"/>
  <c r="BD47" i="1"/>
  <c r="BI48" i="1" s="1"/>
  <c r="CC49" i="1" s="1"/>
  <c r="AL119" i="1"/>
  <c r="AM120" i="1" s="1"/>
  <c r="AR121" i="1" s="1"/>
  <c r="AW122" i="1" s="1"/>
  <c r="AG114" i="1"/>
  <c r="AH116" i="1" s="1"/>
  <c r="AM117" i="1" s="1"/>
  <c r="AN118" i="1" s="1"/>
  <c r="AG115" i="1"/>
  <c r="W126" i="1"/>
  <c r="W129" i="1"/>
  <c r="X130" i="1" s="1"/>
  <c r="Y131" i="1" s="1"/>
  <c r="AD132" i="1" s="1"/>
  <c r="AI133" i="1" s="1"/>
  <c r="W128" i="1"/>
  <c r="W127" i="1"/>
  <c r="Y83" i="1"/>
  <c r="AD84" i="1" s="1"/>
  <c r="X81" i="1"/>
  <c r="Y82" i="1" s="1"/>
  <c r="X78" i="1"/>
  <c r="Y80" i="1" s="1"/>
  <c r="F12" i="24" s="1"/>
  <c r="X79" i="1"/>
  <c r="BQ69" i="1"/>
  <c r="BR70" i="1" s="1"/>
  <c r="BR71" i="1"/>
  <c r="BW72" i="1" s="1"/>
  <c r="CQ73" i="1" s="1"/>
  <c r="BQ66" i="1"/>
  <c r="BR68" i="1" s="1"/>
  <c r="BQ67" i="1"/>
  <c r="BR59" i="1"/>
  <c r="BW60" i="1" s="1"/>
  <c r="CB61" i="1" s="1"/>
  <c r="BQ54" i="1" l="1"/>
  <c r="BR56" i="1" s="1"/>
  <c r="AO104" i="1"/>
  <c r="AO103" i="1"/>
  <c r="AO102" i="1"/>
  <c r="AT106" i="1"/>
  <c r="AT107" i="1"/>
  <c r="AU108" i="1" s="1"/>
  <c r="AZ109" i="1" s="1"/>
  <c r="BE110" i="1" s="1"/>
  <c r="BQ57" i="1"/>
  <c r="BR58" i="1" s="1"/>
  <c r="BS59" i="1" s="1"/>
  <c r="BX60" i="1" s="1"/>
  <c r="CC61" i="1" s="1"/>
  <c r="BQ55" i="1"/>
  <c r="AR184" i="1"/>
  <c r="AS185" i="1"/>
  <c r="AX30" i="1"/>
  <c r="AY32" i="1" s="1"/>
  <c r="AX31" i="1"/>
  <c r="AX33" i="1"/>
  <c r="AY34" i="1" s="1"/>
  <c r="AY35" i="1"/>
  <c r="BD36" i="1" s="1"/>
  <c r="BI37" i="1" s="1"/>
  <c r="AH114" i="1"/>
  <c r="AI116" i="1" s="1"/>
  <c r="AH115" i="1"/>
  <c r="BD42" i="1"/>
  <c r="BE44" i="1" s="1"/>
  <c r="BD45" i="1"/>
  <c r="BE46" i="1" s="1"/>
  <c r="BD43" i="1"/>
  <c r="BE47" i="1"/>
  <c r="BJ48" i="1" s="1"/>
  <c r="CD49" i="1" s="1"/>
  <c r="AM119" i="1"/>
  <c r="AN120" i="1" s="1"/>
  <c r="AS121" i="1" s="1"/>
  <c r="AX122" i="1" s="1"/>
  <c r="X126" i="1"/>
  <c r="X128" i="1"/>
  <c r="X127" i="1"/>
  <c r="X129" i="1"/>
  <c r="Y130" i="1" s="1"/>
  <c r="Z131" i="1" s="1"/>
  <c r="AE132" i="1" s="1"/>
  <c r="AJ133" i="1" s="1"/>
  <c r="Y78" i="1"/>
  <c r="Y79" i="1"/>
  <c r="Z83" i="1"/>
  <c r="AE84" i="1" s="1"/>
  <c r="Y81" i="1"/>
  <c r="Z82" i="1" s="1"/>
  <c r="BS71" i="1"/>
  <c r="BX72" i="1" s="1"/>
  <c r="CR73" i="1" s="1"/>
  <c r="BR66" i="1"/>
  <c r="BS68" i="1" s="1"/>
  <c r="BR67" i="1"/>
  <c r="BR69" i="1"/>
  <c r="BS70" i="1" s="1"/>
  <c r="BR57" i="1"/>
  <c r="BS58" i="1" s="1"/>
  <c r="BR55" i="1"/>
  <c r="BR54" i="1"/>
  <c r="BS56" i="1" s="1"/>
  <c r="AN117" i="1" l="1"/>
  <c r="AO118" i="1" s="1"/>
  <c r="D12" i="28"/>
  <c r="AT105" i="1"/>
  <c r="C12" i="29"/>
  <c r="AP104" i="1"/>
  <c r="AU105" i="1" s="1"/>
  <c r="AP102" i="1"/>
  <c r="D8" i="29"/>
  <c r="AP103" i="1"/>
  <c r="AU107" i="1"/>
  <c r="AV108" i="1" s="1"/>
  <c r="BA109" i="1" s="1"/>
  <c r="BF110" i="1" s="1"/>
  <c r="AU106" i="1"/>
  <c r="G8" i="24"/>
  <c r="Z80" i="1"/>
  <c r="AS184" i="1"/>
  <c r="AT185" i="1"/>
  <c r="AN119" i="1"/>
  <c r="AO120" i="1" s="1"/>
  <c r="AT121" i="1" s="1"/>
  <c r="AY122" i="1" s="1"/>
  <c r="AI114" i="1"/>
  <c r="AJ116" i="1" s="1"/>
  <c r="AO117" i="1" s="1"/>
  <c r="AP118" i="1" s="1"/>
  <c r="AI115" i="1"/>
  <c r="Y126" i="1"/>
  <c r="Y127" i="1"/>
  <c r="Y128" i="1"/>
  <c r="Y129" i="1"/>
  <c r="Z130" i="1" s="1"/>
  <c r="AA131" i="1" s="1"/>
  <c r="AF132" i="1" s="1"/>
  <c r="AK133" i="1" s="1"/>
  <c r="BE42" i="1"/>
  <c r="BF44" i="1" s="1"/>
  <c r="BE43" i="1"/>
  <c r="BF47" i="1"/>
  <c r="BK48" i="1" s="1"/>
  <c r="CE49" i="1" s="1"/>
  <c r="BE45" i="1"/>
  <c r="BF46" i="1" s="1"/>
  <c r="AY30" i="1"/>
  <c r="AZ32" i="1" s="1"/>
  <c r="AY31" i="1"/>
  <c r="AY33" i="1"/>
  <c r="AZ34" i="1" s="1"/>
  <c r="AZ35" i="1"/>
  <c r="BE36" i="1" s="1"/>
  <c r="BJ37" i="1" s="1"/>
  <c r="Z81" i="1"/>
  <c r="AA82" i="1" s="1"/>
  <c r="AA83" i="1"/>
  <c r="AF84" i="1" s="1"/>
  <c r="AK85" i="1" s="1"/>
  <c r="Z79" i="1"/>
  <c r="Z78" i="1"/>
  <c r="AA80" i="1" s="1"/>
  <c r="BS66" i="1"/>
  <c r="BT68" i="1" s="1"/>
  <c r="BT71" i="1"/>
  <c r="BY72" i="1" s="1"/>
  <c r="CS73" i="1" s="1"/>
  <c r="BS67" i="1"/>
  <c r="BS69" i="1"/>
  <c r="BT70" i="1" s="1"/>
  <c r="BT59" i="1"/>
  <c r="BY60" i="1" s="1"/>
  <c r="CD61" i="1" s="1"/>
  <c r="BS57" i="1"/>
  <c r="BT58" i="1" s="1"/>
  <c r="BS55" i="1"/>
  <c r="BS54" i="1"/>
  <c r="BT56" i="1" s="1"/>
  <c r="AQ104" i="1" l="1"/>
  <c r="AV105" i="1" s="1"/>
  <c r="AQ103" i="1"/>
  <c r="AQ102" i="1"/>
  <c r="AV106" i="1"/>
  <c r="AV107" i="1"/>
  <c r="AW108" i="1" s="1"/>
  <c r="BB109" i="1" s="1"/>
  <c r="BG110" i="1" s="1"/>
  <c r="AT184" i="1"/>
  <c r="AU185" i="1"/>
  <c r="Z126" i="1"/>
  <c r="Z129" i="1"/>
  <c r="AA130" i="1" s="1"/>
  <c r="AB131" i="1" s="1"/>
  <c r="AG132" i="1" s="1"/>
  <c r="AL133" i="1" s="1"/>
  <c r="Z127" i="1"/>
  <c r="Z128" i="1"/>
  <c r="AO119" i="1"/>
  <c r="AP120" i="1" s="1"/>
  <c r="AU121" i="1" s="1"/>
  <c r="AZ122" i="1" s="1"/>
  <c r="AJ114" i="1"/>
  <c r="AK116" i="1" s="1"/>
  <c r="E8" i="28"/>
  <c r="AJ115" i="1"/>
  <c r="AZ30" i="1"/>
  <c r="BA32" i="1" s="1"/>
  <c r="AZ31" i="1"/>
  <c r="AZ33" i="1"/>
  <c r="BA34" i="1" s="1"/>
  <c r="BA35" i="1"/>
  <c r="BF36" i="1" s="1"/>
  <c r="BK37" i="1" s="1"/>
  <c r="BF42" i="1"/>
  <c r="BG44" i="1" s="1"/>
  <c r="C12" i="22" s="1"/>
  <c r="BF43" i="1"/>
  <c r="BG47" i="1"/>
  <c r="BL48" i="1" s="1"/>
  <c r="CF49" i="1" s="1"/>
  <c r="BF45" i="1"/>
  <c r="BG46" i="1" s="1"/>
  <c r="AB83" i="1"/>
  <c r="AG84" i="1" s="1"/>
  <c r="AA81" i="1"/>
  <c r="AB82" i="1" s="1"/>
  <c r="AA79" i="1"/>
  <c r="AA78" i="1"/>
  <c r="AB80" i="1" s="1"/>
  <c r="BT67" i="1"/>
  <c r="BT66" i="1"/>
  <c r="BU68" i="1" s="1"/>
  <c r="BT69" i="1"/>
  <c r="BU70" i="1" s="1"/>
  <c r="BU71" i="1"/>
  <c r="BZ72" i="1" s="1"/>
  <c r="CT73" i="1" s="1"/>
  <c r="BT54" i="1"/>
  <c r="BU56" i="1" s="1"/>
  <c r="BU59" i="1"/>
  <c r="BZ60" i="1" s="1"/>
  <c r="CE61" i="1" s="1"/>
  <c r="BT57" i="1"/>
  <c r="BU58" i="1" s="1"/>
  <c r="BT55" i="1"/>
  <c r="AR104" i="1" l="1"/>
  <c r="AW105" i="1" s="1"/>
  <c r="AR103" i="1"/>
  <c r="AR102" i="1"/>
  <c r="AW107" i="1"/>
  <c r="AX108" i="1" s="1"/>
  <c r="BC109" i="1" s="1"/>
  <c r="BH110" i="1" s="1"/>
  <c r="AW106" i="1"/>
  <c r="AP119" i="1"/>
  <c r="AQ120" i="1" s="1"/>
  <c r="AV121" i="1" s="1"/>
  <c r="BA122" i="1" s="1"/>
  <c r="AU184" i="1"/>
  <c r="AV185" i="1"/>
  <c r="BG42" i="1"/>
  <c r="BH44" i="1" s="1"/>
  <c r="BG43" i="1"/>
  <c r="BH47" i="1"/>
  <c r="BM48" i="1" s="1"/>
  <c r="CG49" i="1" s="1"/>
  <c r="BG45" i="1"/>
  <c r="BH46" i="1" s="1"/>
  <c r="AK114" i="1"/>
  <c r="AL116" i="1" s="1"/>
  <c r="AK115" i="1"/>
  <c r="BA30" i="1"/>
  <c r="BB32" i="1" s="1"/>
  <c r="C12" i="21" s="1"/>
  <c r="BA33" i="1"/>
  <c r="BB34" i="1" s="1"/>
  <c r="BB35" i="1"/>
  <c r="BG36" i="1" s="1"/>
  <c r="BL37" i="1" s="1"/>
  <c r="BA31" i="1"/>
  <c r="AA126" i="1"/>
  <c r="AA129" i="1"/>
  <c r="AB130" i="1" s="1"/>
  <c r="AC131" i="1" s="1"/>
  <c r="AH132" i="1" s="1"/>
  <c r="AM133" i="1" s="1"/>
  <c r="AA128" i="1"/>
  <c r="AA127" i="1"/>
  <c r="AC83" i="1"/>
  <c r="AH84" i="1" s="1"/>
  <c r="AB78" i="1"/>
  <c r="AC80" i="1" s="1"/>
  <c r="AB81" i="1"/>
  <c r="AC82" i="1" s="1"/>
  <c r="AB79" i="1"/>
  <c r="BU69" i="1"/>
  <c r="BV70" i="1" s="1"/>
  <c r="BV71" i="1"/>
  <c r="CA72" i="1" s="1"/>
  <c r="CU73" i="1" s="1"/>
  <c r="BU67" i="1"/>
  <c r="BU66" i="1"/>
  <c r="BV68" i="1" s="1"/>
  <c r="D12" i="31" s="1"/>
  <c r="BU57" i="1"/>
  <c r="BV58" i="1" s="1"/>
  <c r="BU54" i="1"/>
  <c r="BV56" i="1" s="1"/>
  <c r="D12" i="23" s="1"/>
  <c r="BV59" i="1"/>
  <c r="CA60" i="1" s="1"/>
  <c r="CF61" i="1" s="1"/>
  <c r="BU55" i="1"/>
  <c r="AS104" i="1" l="1"/>
  <c r="AX105" i="1" s="1"/>
  <c r="AS103" i="1"/>
  <c r="AS102" i="1"/>
  <c r="AX107" i="1"/>
  <c r="AY108" i="1" s="1"/>
  <c r="BD109" i="1" s="1"/>
  <c r="BI110" i="1" s="1"/>
  <c r="AX106" i="1"/>
  <c r="AV184" i="1"/>
  <c r="AW185" i="1"/>
  <c r="BH42" i="1"/>
  <c r="BI44" i="1" s="1"/>
  <c r="BI47" i="1"/>
  <c r="BN48" i="1" s="1"/>
  <c r="CH49" i="1" s="1"/>
  <c r="BH45" i="1"/>
  <c r="BI46" i="1" s="1"/>
  <c r="BH43" i="1"/>
  <c r="BB30" i="1"/>
  <c r="BC32" i="1" s="1"/>
  <c r="BB33" i="1"/>
  <c r="BC34" i="1" s="1"/>
  <c r="BC35" i="1"/>
  <c r="BH36" i="1" s="1"/>
  <c r="BM37" i="1" s="1"/>
  <c r="BB31" i="1"/>
  <c r="AB126" i="1"/>
  <c r="AB129" i="1"/>
  <c r="AC130" i="1" s="1"/>
  <c r="AD131" i="1" s="1"/>
  <c r="AI132" i="1" s="1"/>
  <c r="AN133" i="1" s="1"/>
  <c r="AB128" i="1"/>
  <c r="AB127" i="1"/>
  <c r="AL114" i="1"/>
  <c r="AM116" i="1" s="1"/>
  <c r="AL115" i="1"/>
  <c r="AD83" i="1"/>
  <c r="AI84" i="1" s="1"/>
  <c r="AC79" i="1"/>
  <c r="AC78" i="1"/>
  <c r="AD80" i="1" s="1"/>
  <c r="G12" i="24" s="1"/>
  <c r="AC81" i="1"/>
  <c r="AD82" i="1" s="1"/>
  <c r="BW71" i="1"/>
  <c r="CB72" i="1" s="1"/>
  <c r="CV73" i="1" s="1"/>
  <c r="BV66" i="1"/>
  <c r="BV69" i="1"/>
  <c r="BW70" i="1" s="1"/>
  <c r="BV67" i="1"/>
  <c r="BW59" i="1"/>
  <c r="CB60" i="1" s="1"/>
  <c r="CG61" i="1" s="1"/>
  <c r="BV57" i="1"/>
  <c r="BW58" i="1" s="1"/>
  <c r="BV55" i="1"/>
  <c r="BV54" i="1"/>
  <c r="AT104" i="1" l="1"/>
  <c r="AY105" i="1" s="1"/>
  <c r="AT102" i="1"/>
  <c r="AT103" i="1"/>
  <c r="AY107" i="1"/>
  <c r="AZ108" i="1" s="1"/>
  <c r="BE109" i="1" s="1"/>
  <c r="BJ110" i="1" s="1"/>
  <c r="AY106" i="1"/>
  <c r="E8" i="31"/>
  <c r="BW68" i="1"/>
  <c r="E8" i="23"/>
  <c r="BW56" i="1"/>
  <c r="AX185" i="1"/>
  <c r="AW184" i="1"/>
  <c r="AC126" i="1"/>
  <c r="AC129" i="1"/>
  <c r="AD130" i="1" s="1"/>
  <c r="AE131" i="1" s="1"/>
  <c r="AJ132" i="1" s="1"/>
  <c r="AO133" i="1" s="1"/>
  <c r="AC128" i="1"/>
  <c r="AC127" i="1"/>
  <c r="BC30" i="1"/>
  <c r="BD32" i="1" s="1"/>
  <c r="D8" i="21"/>
  <c r="BD35" i="1"/>
  <c r="BI36" i="1" s="1"/>
  <c r="BN37" i="1" s="1"/>
  <c r="BC31" i="1"/>
  <c r="BC33" i="1"/>
  <c r="BD34" i="1" s="1"/>
  <c r="AM114" i="1"/>
  <c r="AN116" i="1" s="1"/>
  <c r="AM115" i="1"/>
  <c r="BI42" i="1"/>
  <c r="BJ44" i="1" s="1"/>
  <c r="BJ47" i="1"/>
  <c r="BO48" i="1" s="1"/>
  <c r="CI49" i="1" s="1"/>
  <c r="BI45" i="1"/>
  <c r="BJ46" i="1" s="1"/>
  <c r="BI43" i="1"/>
  <c r="AE83" i="1"/>
  <c r="AJ84" i="1" s="1"/>
  <c r="AD78" i="1"/>
  <c r="AD81" i="1"/>
  <c r="AE82" i="1" s="1"/>
  <c r="AD79" i="1"/>
  <c r="BW66" i="1"/>
  <c r="BX68" i="1" s="1"/>
  <c r="BW67" i="1"/>
  <c r="BX71" i="1"/>
  <c r="CC72" i="1" s="1"/>
  <c r="CW73" i="1" s="1"/>
  <c r="BW69" i="1"/>
  <c r="BX70" i="1" s="1"/>
  <c r="BX59" i="1"/>
  <c r="CC60" i="1" s="1"/>
  <c r="CH61" i="1" s="1"/>
  <c r="BW57" i="1"/>
  <c r="BX58" i="1" s="1"/>
  <c r="BW55" i="1"/>
  <c r="BW54" i="1"/>
  <c r="BX56" i="1" s="1"/>
  <c r="AU104" i="1" l="1"/>
  <c r="AZ105" i="1" s="1"/>
  <c r="AU102" i="1"/>
  <c r="AU103" i="1"/>
  <c r="AZ107" i="1"/>
  <c r="BA108" i="1" s="1"/>
  <c r="BF109" i="1" s="1"/>
  <c r="BK110" i="1" s="1"/>
  <c r="AZ106" i="1"/>
  <c r="H8" i="24"/>
  <c r="AE80" i="1"/>
  <c r="AX184" i="1"/>
  <c r="AY185" i="1"/>
  <c r="BD30" i="1"/>
  <c r="BE32" i="1" s="1"/>
  <c r="BE35" i="1"/>
  <c r="BJ36" i="1" s="1"/>
  <c r="BO37" i="1" s="1"/>
  <c r="BD31" i="1"/>
  <c r="BD33" i="1"/>
  <c r="BE34" i="1" s="1"/>
  <c r="AD126" i="1"/>
  <c r="AD129" i="1"/>
  <c r="AE130" i="1" s="1"/>
  <c r="AF131" i="1" s="1"/>
  <c r="AK132" i="1" s="1"/>
  <c r="AP133" i="1" s="1"/>
  <c r="AD128" i="1"/>
  <c r="AD127" i="1"/>
  <c r="AN114" i="1"/>
  <c r="AO116" i="1" s="1"/>
  <c r="E12" i="28" s="1"/>
  <c r="AN115" i="1"/>
  <c r="BJ42" i="1"/>
  <c r="BK44" i="1" s="1"/>
  <c r="BJ45" i="1"/>
  <c r="BK46" i="1" s="1"/>
  <c r="BJ43" i="1"/>
  <c r="BK47" i="1"/>
  <c r="BP48" i="1" s="1"/>
  <c r="CJ49" i="1" s="1"/>
  <c r="AF83" i="1"/>
  <c r="AK84" i="1" s="1"/>
  <c r="AE81" i="1"/>
  <c r="AF82" i="1" s="1"/>
  <c r="AE79" i="1"/>
  <c r="AE78" i="1"/>
  <c r="AF80" i="1" s="1"/>
  <c r="BX67" i="1"/>
  <c r="BX69" i="1"/>
  <c r="BY70" i="1" s="1"/>
  <c r="BX66" i="1"/>
  <c r="BY68" i="1" s="1"/>
  <c r="BY71" i="1"/>
  <c r="CD72" i="1" s="1"/>
  <c r="CX73" i="1" s="1"/>
  <c r="BY59" i="1"/>
  <c r="CD60" i="1" s="1"/>
  <c r="CI61" i="1" s="1"/>
  <c r="BX57" i="1"/>
  <c r="BY58" i="1" s="1"/>
  <c r="BX55" i="1"/>
  <c r="BX54" i="1"/>
  <c r="BY56" i="1" s="1"/>
  <c r="AV104" i="1" l="1"/>
  <c r="AV102" i="1"/>
  <c r="AV103" i="1"/>
  <c r="BA107" i="1"/>
  <c r="BB108" i="1" s="1"/>
  <c r="BG109" i="1" s="1"/>
  <c r="BL110" i="1" s="1"/>
  <c r="BA106" i="1"/>
  <c r="AY184" i="1"/>
  <c r="AZ185" i="1"/>
  <c r="AO114" i="1"/>
  <c r="AO115" i="1"/>
  <c r="AE126" i="1"/>
  <c r="AE129" i="1"/>
  <c r="AF130" i="1" s="1"/>
  <c r="AG131" i="1" s="1"/>
  <c r="AL132" i="1" s="1"/>
  <c r="AQ133" i="1" s="1"/>
  <c r="AE128" i="1"/>
  <c r="AE127" i="1"/>
  <c r="BK42" i="1"/>
  <c r="BL44" i="1" s="1"/>
  <c r="BK45" i="1"/>
  <c r="BL46" i="1" s="1"/>
  <c r="BK43" i="1"/>
  <c r="BL47" i="1"/>
  <c r="BQ48" i="1" s="1"/>
  <c r="CK49" i="1" s="1"/>
  <c r="BE30" i="1"/>
  <c r="BF32" i="1" s="1"/>
  <c r="BE31" i="1"/>
  <c r="BE33" i="1"/>
  <c r="BF34" i="1" s="1"/>
  <c r="BF35" i="1"/>
  <c r="BK36" i="1" s="1"/>
  <c r="BP37" i="1" s="1"/>
  <c r="AG83" i="1"/>
  <c r="AL84" i="1" s="1"/>
  <c r="AF78" i="1"/>
  <c r="AG80" i="1" s="1"/>
  <c r="AF81" i="1"/>
  <c r="AG82" i="1" s="1"/>
  <c r="AF79" i="1"/>
  <c r="BY69" i="1"/>
  <c r="BZ70" i="1" s="1"/>
  <c r="BZ71" i="1"/>
  <c r="CE72" i="1" s="1"/>
  <c r="CY73" i="1" s="1"/>
  <c r="BY66" i="1"/>
  <c r="BZ68" i="1" s="1"/>
  <c r="BY67" i="1"/>
  <c r="BZ59" i="1"/>
  <c r="CE60" i="1" s="1"/>
  <c r="CJ61" i="1" s="1"/>
  <c r="BY55" i="1"/>
  <c r="BY57" i="1"/>
  <c r="BZ58" i="1" s="1"/>
  <c r="BY54" i="1"/>
  <c r="BZ56" i="1" s="1"/>
  <c r="BA105" i="1" l="1"/>
  <c r="D12" i="29"/>
  <c r="AW104" i="1"/>
  <c r="BB105" i="1" s="1"/>
  <c r="E8" i="29"/>
  <c r="AW103" i="1"/>
  <c r="AW102" i="1"/>
  <c r="BB106" i="1"/>
  <c r="BB107" i="1"/>
  <c r="BC108" i="1" s="1"/>
  <c r="BH109" i="1" s="1"/>
  <c r="BM110" i="1" s="1"/>
  <c r="AZ184" i="1"/>
  <c r="BA185" i="1"/>
  <c r="BF30" i="1"/>
  <c r="BG32" i="1" s="1"/>
  <c r="D12" i="21" s="1"/>
  <c r="BF31" i="1"/>
  <c r="BF33" i="1"/>
  <c r="BG34" i="1" s="1"/>
  <c r="BG35" i="1"/>
  <c r="BL36" i="1" s="1"/>
  <c r="BQ37" i="1" s="1"/>
  <c r="AF126" i="1"/>
  <c r="AF128" i="1"/>
  <c r="AF127" i="1"/>
  <c r="AF129" i="1"/>
  <c r="AG130" i="1" s="1"/>
  <c r="AH131" i="1" s="1"/>
  <c r="AM132" i="1" s="1"/>
  <c r="AR133" i="1" s="1"/>
  <c r="BL42" i="1"/>
  <c r="BM44" i="1" s="1"/>
  <c r="BL45" i="1"/>
  <c r="BM46" i="1" s="1"/>
  <c r="BL43" i="1"/>
  <c r="BM47" i="1"/>
  <c r="BR48" i="1" s="1"/>
  <c r="CL49" i="1" s="1"/>
  <c r="AH83" i="1"/>
  <c r="AM84" i="1" s="1"/>
  <c r="AR85" i="1" s="1"/>
  <c r="AG81" i="1"/>
  <c r="AH82" i="1" s="1"/>
  <c r="AG78" i="1"/>
  <c r="AH80" i="1" s="1"/>
  <c r="AG79" i="1"/>
  <c r="CA71" i="1"/>
  <c r="CF72" i="1" s="1"/>
  <c r="CZ73" i="1" s="1"/>
  <c r="BZ69" i="1"/>
  <c r="CA70" i="1" s="1"/>
  <c r="BZ66" i="1"/>
  <c r="CA68" i="1" s="1"/>
  <c r="BZ67" i="1"/>
  <c r="CA59" i="1"/>
  <c r="CF60" i="1" s="1"/>
  <c r="CK61" i="1" s="1"/>
  <c r="BZ57" i="1"/>
  <c r="CA58" i="1" s="1"/>
  <c r="BZ55" i="1"/>
  <c r="BZ54" i="1"/>
  <c r="CA56" i="1" s="1"/>
  <c r="AX104" i="1" l="1"/>
  <c r="BC105" i="1" s="1"/>
  <c r="AX102" i="1"/>
  <c r="AX103" i="1"/>
  <c r="BC107" i="1"/>
  <c r="BD108" i="1" s="1"/>
  <c r="BI109" i="1" s="1"/>
  <c r="BN110" i="1" s="1"/>
  <c r="BC106" i="1"/>
  <c r="BA184" i="1"/>
  <c r="BB185" i="1"/>
  <c r="AG126" i="1"/>
  <c r="AG127" i="1"/>
  <c r="AG128" i="1"/>
  <c r="AG129" i="1"/>
  <c r="AH130" i="1" s="1"/>
  <c r="AI131" i="1" s="1"/>
  <c r="AN132" i="1" s="1"/>
  <c r="AS133" i="1" s="1"/>
  <c r="BM42" i="1"/>
  <c r="BN44" i="1" s="1"/>
  <c r="BM43" i="1"/>
  <c r="BN47" i="1"/>
  <c r="BS48" i="1" s="1"/>
  <c r="CM49" i="1" s="1"/>
  <c r="BM45" i="1"/>
  <c r="BN46" i="1" s="1"/>
  <c r="BG30" i="1"/>
  <c r="BH32" i="1" s="1"/>
  <c r="BG31" i="1"/>
  <c r="BG33" i="1"/>
  <c r="BH34" i="1" s="1"/>
  <c r="BH35" i="1"/>
  <c r="BM36" i="1" s="1"/>
  <c r="BR37" i="1" s="1"/>
  <c r="AI83" i="1"/>
  <c r="AH81" i="1"/>
  <c r="AI82" i="1" s="1"/>
  <c r="AH78" i="1"/>
  <c r="AI80" i="1" s="1"/>
  <c r="H12" i="24" s="1"/>
  <c r="AH79" i="1"/>
  <c r="CA66" i="1"/>
  <c r="CB68" i="1" s="1"/>
  <c r="CB71" i="1"/>
  <c r="CG72" i="1" s="1"/>
  <c r="DA73" i="1" s="1"/>
  <c r="CA67" i="1"/>
  <c r="CA69" i="1"/>
  <c r="CB70" i="1" s="1"/>
  <c r="CB59" i="1"/>
  <c r="CG60" i="1" s="1"/>
  <c r="CL61" i="1" s="1"/>
  <c r="CA57" i="1"/>
  <c r="CB58" i="1" s="1"/>
  <c r="CA55" i="1"/>
  <c r="CA54" i="1"/>
  <c r="CB56" i="1" s="1"/>
  <c r="H15" i="24" l="1"/>
  <c r="AN84" i="1"/>
  <c r="AY104" i="1"/>
  <c r="BD105" i="1" s="1"/>
  <c r="AY103" i="1"/>
  <c r="AY102" i="1"/>
  <c r="BD107" i="1"/>
  <c r="BE108" i="1" s="1"/>
  <c r="BJ109" i="1" s="1"/>
  <c r="BO110" i="1" s="1"/>
  <c r="BD106" i="1"/>
  <c r="BB184" i="1"/>
  <c r="BC185" i="1"/>
  <c r="BH30" i="1"/>
  <c r="BI32" i="1" s="1"/>
  <c r="E8" i="21"/>
  <c r="BH31" i="1"/>
  <c r="BH33" i="1"/>
  <c r="BI34" i="1" s="1"/>
  <c r="BI35" i="1"/>
  <c r="BN36" i="1" s="1"/>
  <c r="BS37" i="1" s="1"/>
  <c r="AH126" i="1"/>
  <c r="AH129" i="1"/>
  <c r="AI130" i="1" s="1"/>
  <c r="AJ131" i="1" s="1"/>
  <c r="AO132" i="1" s="1"/>
  <c r="AT133" i="1" s="1"/>
  <c r="AH128" i="1"/>
  <c r="AH127" i="1"/>
  <c r="BN42" i="1"/>
  <c r="BO44" i="1" s="1"/>
  <c r="BN43" i="1"/>
  <c r="BO47" i="1"/>
  <c r="BT48" i="1" s="1"/>
  <c r="CN49" i="1" s="1"/>
  <c r="BN45" i="1"/>
  <c r="BO46" i="1" s="1"/>
  <c r="AI81" i="1"/>
  <c r="AI79" i="1"/>
  <c r="AI78" i="1"/>
  <c r="CB67" i="1"/>
  <c r="CB69" i="1"/>
  <c r="CC70" i="1" s="1"/>
  <c r="CC71" i="1"/>
  <c r="CH72" i="1" s="1"/>
  <c r="DB73" i="1" s="1"/>
  <c r="CB66" i="1"/>
  <c r="CC68" i="1" s="1"/>
  <c r="E12" i="31" s="1"/>
  <c r="CB57" i="1"/>
  <c r="CC58" i="1" s="1"/>
  <c r="CB54" i="1"/>
  <c r="CC56" i="1" s="1"/>
  <c r="E12" i="23" s="1"/>
  <c r="CC59" i="1"/>
  <c r="CH60" i="1" s="1"/>
  <c r="CM61" i="1" s="1"/>
  <c r="CB55" i="1"/>
  <c r="H13" i="24" l="1"/>
  <c r="AJ82" i="1"/>
  <c r="AZ104" i="1"/>
  <c r="BE105" i="1" s="1"/>
  <c r="AZ102" i="1"/>
  <c r="AZ103" i="1"/>
  <c r="BE106" i="1"/>
  <c r="BE107" i="1"/>
  <c r="BF108" i="1" s="1"/>
  <c r="BK109" i="1" s="1"/>
  <c r="BP110" i="1" s="1"/>
  <c r="I8" i="24"/>
  <c r="AJ80" i="1"/>
  <c r="H11" i="24"/>
  <c r="BD185" i="1"/>
  <c r="BC184" i="1"/>
  <c r="AJ83" i="1"/>
  <c r="AO84" i="1" s="1"/>
  <c r="H14" i="24"/>
  <c r="AI126" i="1"/>
  <c r="AI129" i="1"/>
  <c r="AJ130" i="1" s="1"/>
  <c r="AK131" i="1" s="1"/>
  <c r="AP132" i="1" s="1"/>
  <c r="AU133" i="1" s="1"/>
  <c r="AI128" i="1"/>
  <c r="AI127" i="1"/>
  <c r="BO42" i="1"/>
  <c r="BP44" i="1" s="1"/>
  <c r="BO43" i="1"/>
  <c r="BP47" i="1"/>
  <c r="BU48" i="1" s="1"/>
  <c r="CO49" i="1" s="1"/>
  <c r="BO45" i="1"/>
  <c r="BP46" i="1" s="1"/>
  <c r="BI30" i="1"/>
  <c r="BJ32" i="1" s="1"/>
  <c r="BI33" i="1"/>
  <c r="BJ34" i="1" s="1"/>
  <c r="BJ35" i="1"/>
  <c r="BO36" i="1" s="1"/>
  <c r="BT37" i="1" s="1"/>
  <c r="BI31" i="1"/>
  <c r="AK83" i="1"/>
  <c r="AP84" i="1" s="1"/>
  <c r="AJ78" i="1"/>
  <c r="AK80" i="1" s="1"/>
  <c r="AJ81" i="1"/>
  <c r="AK82" i="1" s="1"/>
  <c r="AJ79" i="1"/>
  <c r="CC69" i="1"/>
  <c r="CD70" i="1" s="1"/>
  <c r="CC67" i="1"/>
  <c r="CD71" i="1"/>
  <c r="CC66" i="1"/>
  <c r="CC57" i="1"/>
  <c r="CD58" i="1" s="1"/>
  <c r="CC54" i="1"/>
  <c r="CD59" i="1"/>
  <c r="CI60" i="1" s="1"/>
  <c r="CN61" i="1" s="1"/>
  <c r="CC55" i="1"/>
  <c r="BA104" i="1" l="1"/>
  <c r="BF105" i="1" s="1"/>
  <c r="BA103" i="1"/>
  <c r="BA102" i="1"/>
  <c r="BF106" i="1"/>
  <c r="BF107" i="1"/>
  <c r="BG108" i="1" s="1"/>
  <c r="BL109" i="1" s="1"/>
  <c r="BQ110" i="1" s="1"/>
  <c r="F8" i="31"/>
  <c r="CD68" i="1"/>
  <c r="F8" i="23"/>
  <c r="CD56" i="1"/>
  <c r="CI72" i="1"/>
  <c r="DC73" i="1" s="1"/>
  <c r="BD184" i="1"/>
  <c r="BE185" i="1"/>
  <c r="AJ126" i="1"/>
  <c r="AJ129" i="1"/>
  <c r="AK130" i="1" s="1"/>
  <c r="AL131" i="1" s="1"/>
  <c r="AQ132" i="1" s="1"/>
  <c r="AV133" i="1" s="1"/>
  <c r="AJ128" i="1"/>
  <c r="AJ127" i="1"/>
  <c r="BP42" i="1"/>
  <c r="BQ44" i="1" s="1"/>
  <c r="BQ47" i="1"/>
  <c r="BV48" i="1" s="1"/>
  <c r="CP49" i="1" s="1"/>
  <c r="BP45" i="1"/>
  <c r="BQ46" i="1" s="1"/>
  <c r="BP43" i="1"/>
  <c r="BJ30" i="1"/>
  <c r="BK32" i="1" s="1"/>
  <c r="BJ33" i="1"/>
  <c r="BK34" i="1" s="1"/>
  <c r="BK35" i="1"/>
  <c r="BP36" i="1" s="1"/>
  <c r="BU37" i="1" s="1"/>
  <c r="BJ31" i="1"/>
  <c r="AK81" i="1"/>
  <c r="AL82" i="1" s="1"/>
  <c r="AK79" i="1"/>
  <c r="AL83" i="1"/>
  <c r="AQ84" i="1" s="1"/>
  <c r="AK78" i="1"/>
  <c r="AL80" i="1" s="1"/>
  <c r="CE71" i="1"/>
  <c r="CD66" i="1"/>
  <c r="CE68" i="1" s="1"/>
  <c r="CD67" i="1"/>
  <c r="CD69" i="1"/>
  <c r="CE70" i="1" s="1"/>
  <c r="CE59" i="1"/>
  <c r="CJ60" i="1" s="1"/>
  <c r="CO61" i="1" s="1"/>
  <c r="CD57" i="1"/>
  <c r="CE58" i="1" s="1"/>
  <c r="CD55" i="1"/>
  <c r="CD54" i="1"/>
  <c r="CE56" i="1" s="1"/>
  <c r="BB104" i="1" l="1"/>
  <c r="BB102" i="1"/>
  <c r="BB103" i="1"/>
  <c r="BG106" i="1"/>
  <c r="BG107" i="1"/>
  <c r="BH108" i="1" s="1"/>
  <c r="BM109" i="1" s="1"/>
  <c r="BR110" i="1" s="1"/>
  <c r="CJ72" i="1"/>
  <c r="DD73" i="1" s="1"/>
  <c r="BE184" i="1"/>
  <c r="BF185" i="1"/>
  <c r="BK30" i="1"/>
  <c r="BL32" i="1" s="1"/>
  <c r="E12" i="21" s="1"/>
  <c r="BL35" i="1"/>
  <c r="BQ36" i="1" s="1"/>
  <c r="BV37" i="1" s="1"/>
  <c r="BK31" i="1"/>
  <c r="BK33" i="1"/>
  <c r="BL34" i="1" s="1"/>
  <c r="BQ42" i="1"/>
  <c r="BR44" i="1" s="1"/>
  <c r="BQ43" i="1"/>
  <c r="BQ45" i="1"/>
  <c r="BR46" i="1" s="1"/>
  <c r="BR47" i="1"/>
  <c r="AK126" i="1"/>
  <c r="AK129" i="1"/>
  <c r="AL130" i="1" s="1"/>
  <c r="AM131" i="1" s="1"/>
  <c r="AR132" i="1" s="1"/>
  <c r="AW133" i="1" s="1"/>
  <c r="AK128" i="1"/>
  <c r="AK127" i="1"/>
  <c r="AM83" i="1"/>
  <c r="AR84" i="1" s="1"/>
  <c r="AL81" i="1"/>
  <c r="AM82" i="1" s="1"/>
  <c r="AL78" i="1"/>
  <c r="AM80" i="1" s="1"/>
  <c r="AL79" i="1"/>
  <c r="CE66" i="1"/>
  <c r="CF68" i="1" s="1"/>
  <c r="CE67" i="1"/>
  <c r="CE69" i="1"/>
  <c r="CF70" i="1" s="1"/>
  <c r="CF71" i="1"/>
  <c r="CF59" i="1"/>
  <c r="CK60" i="1" s="1"/>
  <c r="CP61" i="1" s="1"/>
  <c r="CE57" i="1"/>
  <c r="CF58" i="1" s="1"/>
  <c r="CE55" i="1"/>
  <c r="CE54" i="1"/>
  <c r="CF56" i="1" s="1"/>
  <c r="BG105" i="1" l="1"/>
  <c r="E12" i="29"/>
  <c r="BC104" i="1"/>
  <c r="BH105" i="1" s="1"/>
  <c r="F8" i="29"/>
  <c r="BC102" i="1"/>
  <c r="BC103" i="1"/>
  <c r="BH106" i="1"/>
  <c r="BH107" i="1"/>
  <c r="BI108" i="1" s="1"/>
  <c r="BN109" i="1" s="1"/>
  <c r="BS110" i="1" s="1"/>
  <c r="BW48" i="1"/>
  <c r="CQ49" i="1" s="1"/>
  <c r="CK72" i="1"/>
  <c r="DE73" i="1" s="1"/>
  <c r="BF184" i="1"/>
  <c r="BG185" i="1"/>
  <c r="BR42" i="1"/>
  <c r="BS44" i="1" s="1"/>
  <c r="BS47" i="1"/>
  <c r="BX48" i="1" s="1"/>
  <c r="CR49" i="1" s="1"/>
  <c r="BR43" i="1"/>
  <c r="BR45" i="1"/>
  <c r="BS46" i="1" s="1"/>
  <c r="AL126" i="1"/>
  <c r="AL129" i="1"/>
  <c r="AM130" i="1" s="1"/>
  <c r="AN131" i="1" s="1"/>
  <c r="AS132" i="1" s="1"/>
  <c r="AX133" i="1" s="1"/>
  <c r="AL128" i="1"/>
  <c r="AL127" i="1"/>
  <c r="BL30" i="1"/>
  <c r="BM32" i="1" s="1"/>
  <c r="BM35" i="1"/>
  <c r="BR36" i="1" s="1"/>
  <c r="BW37" i="1" s="1"/>
  <c r="BL31" i="1"/>
  <c r="BL33" i="1"/>
  <c r="BM34" i="1" s="1"/>
  <c r="AN83" i="1"/>
  <c r="AS84" i="1" s="1"/>
  <c r="AX85" i="1" s="1"/>
  <c r="AM81" i="1"/>
  <c r="AN82" i="1" s="1"/>
  <c r="AM79" i="1"/>
  <c r="AM78" i="1"/>
  <c r="AN80" i="1" s="1"/>
  <c r="CF67" i="1"/>
  <c r="CF66" i="1"/>
  <c r="CG68" i="1" s="1"/>
  <c r="CF69" i="1"/>
  <c r="CG70" i="1" s="1"/>
  <c r="CG71" i="1"/>
  <c r="CF57" i="1"/>
  <c r="CG58" i="1" s="1"/>
  <c r="CF55" i="1"/>
  <c r="CG59" i="1"/>
  <c r="CL60" i="1" s="1"/>
  <c r="CQ61" i="1" s="1"/>
  <c r="CF54" i="1"/>
  <c r="CG56" i="1" s="1"/>
  <c r="BD104" i="1" l="1"/>
  <c r="BI105" i="1" s="1"/>
  <c r="BD103" i="1"/>
  <c r="BD102" i="1"/>
  <c r="BI107" i="1"/>
  <c r="BJ108" i="1" s="1"/>
  <c r="BO109" i="1" s="1"/>
  <c r="BT110" i="1" s="1"/>
  <c r="BI106" i="1"/>
  <c r="CL72" i="1"/>
  <c r="DF73" i="1" s="1"/>
  <c r="BG184" i="1"/>
  <c r="BH185" i="1"/>
  <c r="BS42" i="1"/>
  <c r="BT44" i="1" s="1"/>
  <c r="BT47" i="1"/>
  <c r="BY48" i="1" s="1"/>
  <c r="CS49" i="1" s="1"/>
  <c r="BS43" i="1"/>
  <c r="BS45" i="1"/>
  <c r="BT46" i="1" s="1"/>
  <c r="AM126" i="1"/>
  <c r="AM129" i="1"/>
  <c r="AN130" i="1" s="1"/>
  <c r="AO131" i="1" s="1"/>
  <c r="AT132" i="1" s="1"/>
  <c r="AY133" i="1" s="1"/>
  <c r="AM128" i="1"/>
  <c r="AM127" i="1"/>
  <c r="BM30" i="1"/>
  <c r="BN32" i="1" s="1"/>
  <c r="F8" i="21"/>
  <c r="BM31" i="1"/>
  <c r="BM33" i="1"/>
  <c r="BN34" i="1" s="1"/>
  <c r="BN35" i="1"/>
  <c r="BS36" i="1" s="1"/>
  <c r="BX37" i="1" s="1"/>
  <c r="AO83" i="1"/>
  <c r="AT84" i="1" s="1"/>
  <c r="AN81" i="1"/>
  <c r="AO82" i="1" s="1"/>
  <c r="AN79" i="1"/>
  <c r="AN78" i="1"/>
  <c r="AO80" i="1" s="1"/>
  <c r="I12" i="24" s="1"/>
  <c r="CG69" i="1"/>
  <c r="CH70" i="1" s="1"/>
  <c r="CH71" i="1"/>
  <c r="CM72" i="1" s="1"/>
  <c r="DG73" i="1" s="1"/>
  <c r="CG67" i="1"/>
  <c r="CG66" i="1"/>
  <c r="CH68" i="1" s="1"/>
  <c r="F12" i="31" s="1"/>
  <c r="CH59" i="1"/>
  <c r="CM60" i="1" s="1"/>
  <c r="CR61" i="1" s="1"/>
  <c r="CG55" i="1"/>
  <c r="CG57" i="1"/>
  <c r="CH58" i="1" s="1"/>
  <c r="CG54" i="1"/>
  <c r="CH56" i="1" s="1"/>
  <c r="F12" i="23" s="1"/>
  <c r="BE104" i="1" l="1"/>
  <c r="BJ105" i="1" s="1"/>
  <c r="BE103" i="1"/>
  <c r="BE102" i="1"/>
  <c r="BJ107" i="1"/>
  <c r="BK108" i="1" s="1"/>
  <c r="BP109" i="1" s="1"/>
  <c r="BU110" i="1" s="1"/>
  <c r="BJ106" i="1"/>
  <c r="BI185" i="1"/>
  <c r="BH184" i="1"/>
  <c r="BT42" i="1"/>
  <c r="BU44" i="1" s="1"/>
  <c r="BU47" i="1"/>
  <c r="BZ48" i="1" s="1"/>
  <c r="CT49" i="1" s="1"/>
  <c r="BT43" i="1"/>
  <c r="BT45" i="1"/>
  <c r="BU46" i="1" s="1"/>
  <c r="BN30" i="1"/>
  <c r="BO32" i="1" s="1"/>
  <c r="BN31" i="1"/>
  <c r="BN33" i="1"/>
  <c r="BO34" i="1" s="1"/>
  <c r="BO35" i="1"/>
  <c r="BT36" i="1" s="1"/>
  <c r="BY37" i="1" s="1"/>
  <c r="AN126" i="1"/>
  <c r="AN128" i="1"/>
  <c r="AN127" i="1"/>
  <c r="AN129" i="1"/>
  <c r="AO130" i="1" s="1"/>
  <c r="AP131" i="1" s="1"/>
  <c r="AU132" i="1" s="1"/>
  <c r="AZ133" i="1" s="1"/>
  <c r="AO78" i="1"/>
  <c r="AP83" i="1"/>
  <c r="AU84" i="1" s="1"/>
  <c r="AO81" i="1"/>
  <c r="AP82" i="1" s="1"/>
  <c r="AO79" i="1"/>
  <c r="CI71" i="1"/>
  <c r="CN72" i="1" s="1"/>
  <c r="DH73" i="1" s="1"/>
  <c r="CH69" i="1"/>
  <c r="CI70" i="1" s="1"/>
  <c r="CH66" i="1"/>
  <c r="CI68" i="1" s="1"/>
  <c r="CH67" i="1"/>
  <c r="CI59" i="1"/>
  <c r="CN60" i="1" s="1"/>
  <c r="CS61" i="1" s="1"/>
  <c r="CH57" i="1"/>
  <c r="CI58" i="1" s="1"/>
  <c r="CH55" i="1"/>
  <c r="CH54" i="1"/>
  <c r="CI56" i="1" s="1"/>
  <c r="BF104" i="1" l="1"/>
  <c r="BK105" i="1" s="1"/>
  <c r="BF103" i="1"/>
  <c r="BF102" i="1"/>
  <c r="BK106" i="1"/>
  <c r="BK107" i="1"/>
  <c r="BL108" i="1" s="1"/>
  <c r="BQ109" i="1" s="1"/>
  <c r="BV110" i="1" s="1"/>
  <c r="J8" i="24"/>
  <c r="AP80" i="1"/>
  <c r="G8" i="31"/>
  <c r="CI67" i="1"/>
  <c r="CI69" i="1"/>
  <c r="CJ70" i="1" s="1"/>
  <c r="CI66" i="1"/>
  <c r="CJ68" i="1" s="1"/>
  <c r="CJ71" i="1"/>
  <c r="CO72" i="1" s="1"/>
  <c r="DI73" i="1" s="1"/>
  <c r="G8" i="23"/>
  <c r="CI54" i="1"/>
  <c r="BI184" i="1"/>
  <c r="BJ185" i="1"/>
  <c r="BO30" i="1"/>
  <c r="BP32" i="1" s="1"/>
  <c r="BO31" i="1"/>
  <c r="BO33" i="1"/>
  <c r="BP34" i="1" s="1"/>
  <c r="BP35" i="1"/>
  <c r="BU36" i="1" s="1"/>
  <c r="BZ37" i="1" s="1"/>
  <c r="AO126" i="1"/>
  <c r="AO127" i="1"/>
  <c r="AO129" i="1"/>
  <c r="AP130" i="1" s="1"/>
  <c r="AQ131" i="1" s="1"/>
  <c r="AV132" i="1" s="1"/>
  <c r="BA133" i="1" s="1"/>
  <c r="AO128" i="1"/>
  <c r="BU42" i="1"/>
  <c r="BV44" i="1" s="1"/>
  <c r="BV47" i="1"/>
  <c r="CA48" i="1" s="1"/>
  <c r="CU49" i="1" s="1"/>
  <c r="BU43" i="1"/>
  <c r="BU45" i="1"/>
  <c r="BV46" i="1" s="1"/>
  <c r="AQ83" i="1"/>
  <c r="AV84" i="1" s="1"/>
  <c r="AP81" i="1"/>
  <c r="AQ82" i="1" s="1"/>
  <c r="AP79" i="1"/>
  <c r="AP78" i="1"/>
  <c r="AQ80" i="1" s="1"/>
  <c r="CJ59" i="1"/>
  <c r="CO60" i="1" s="1"/>
  <c r="CT61" i="1" s="1"/>
  <c r="CI57" i="1"/>
  <c r="CJ58" i="1" s="1"/>
  <c r="CI55" i="1"/>
  <c r="BG104" i="1" l="1"/>
  <c r="BG102" i="1"/>
  <c r="BG103" i="1"/>
  <c r="BL107" i="1"/>
  <c r="BM108" i="1" s="1"/>
  <c r="BR109" i="1" s="1"/>
  <c r="BW110" i="1" s="1"/>
  <c r="BL106" i="1"/>
  <c r="CJ54" i="1"/>
  <c r="CJ56" i="1"/>
  <c r="CJ69" i="1"/>
  <c r="CK70" i="1" s="1"/>
  <c r="CK71" i="1"/>
  <c r="CP72" i="1" s="1"/>
  <c r="DJ73" i="1" s="1"/>
  <c r="CJ67" i="1"/>
  <c r="CJ66" i="1"/>
  <c r="CK68" i="1" s="1"/>
  <c r="BJ184" i="1"/>
  <c r="BK185" i="1"/>
  <c r="AP126" i="1"/>
  <c r="AP129" i="1"/>
  <c r="AQ130" i="1" s="1"/>
  <c r="AR131" i="1" s="1"/>
  <c r="AW132" i="1" s="1"/>
  <c r="BB133" i="1" s="1"/>
  <c r="AP127" i="1"/>
  <c r="AP128" i="1"/>
  <c r="BV42" i="1"/>
  <c r="BW44" i="1" s="1"/>
  <c r="BV45" i="1"/>
  <c r="BW46" i="1" s="1"/>
  <c r="BW47" i="1"/>
  <c r="CB48" i="1" s="1"/>
  <c r="CV49" i="1" s="1"/>
  <c r="BV43" i="1"/>
  <c r="BP30" i="1"/>
  <c r="BQ32" i="1" s="1"/>
  <c r="BP31" i="1"/>
  <c r="BP33" i="1"/>
  <c r="BQ34" i="1" s="1"/>
  <c r="BQ35" i="1"/>
  <c r="BV36" i="1" s="1"/>
  <c r="CA37" i="1" s="1"/>
  <c r="AR83" i="1"/>
  <c r="AW84" i="1" s="1"/>
  <c r="AQ81" i="1"/>
  <c r="AR82" i="1" s="1"/>
  <c r="AQ78" i="1"/>
  <c r="AR80" i="1" s="1"/>
  <c r="AQ79" i="1"/>
  <c r="CK59" i="1"/>
  <c r="CP60" i="1" s="1"/>
  <c r="CU61" i="1" s="1"/>
  <c r="CJ57" i="1"/>
  <c r="CK58" i="1" s="1"/>
  <c r="CJ55" i="1"/>
  <c r="BL105" i="1" l="1"/>
  <c r="F12" i="29"/>
  <c r="BH104" i="1"/>
  <c r="BM105" i="1" s="1"/>
  <c r="BH103" i="1"/>
  <c r="BH102" i="1"/>
  <c r="BM107" i="1"/>
  <c r="BN108" i="1" s="1"/>
  <c r="BS109" i="1" s="1"/>
  <c r="BX110" i="1" s="1"/>
  <c r="BM106" i="1"/>
  <c r="CK54" i="1"/>
  <c r="CK56" i="1"/>
  <c r="CK66" i="1"/>
  <c r="CL68" i="1" s="1"/>
  <c r="CK67" i="1"/>
  <c r="CK69" i="1"/>
  <c r="CL70" i="1" s="1"/>
  <c r="CL71" i="1"/>
  <c r="CQ72" i="1" s="1"/>
  <c r="DK73" i="1" s="1"/>
  <c r="BK184" i="1"/>
  <c r="BL185" i="1"/>
  <c r="BQ30" i="1"/>
  <c r="BR32" i="1" s="1"/>
  <c r="BQ33" i="1"/>
  <c r="BR34" i="1" s="1"/>
  <c r="BR35" i="1"/>
  <c r="BW36" i="1" s="1"/>
  <c r="CB37" i="1" s="1"/>
  <c r="BQ31" i="1"/>
  <c r="BW42" i="1"/>
  <c r="BX44" i="1" s="1"/>
  <c r="D8" i="22"/>
  <c r="BW45" i="1"/>
  <c r="BX46" i="1" s="1"/>
  <c r="BX47" i="1"/>
  <c r="CC48" i="1" s="1"/>
  <c r="CW49" i="1" s="1"/>
  <c r="BW43" i="1"/>
  <c r="AQ126" i="1"/>
  <c r="AQ129" i="1"/>
  <c r="AR130" i="1" s="1"/>
  <c r="AS131" i="1" s="1"/>
  <c r="AX132" i="1" s="1"/>
  <c r="BC133" i="1" s="1"/>
  <c r="AQ128" i="1"/>
  <c r="AQ127" i="1"/>
  <c r="AS83" i="1"/>
  <c r="AX84" i="1" s="1"/>
  <c r="BC85" i="1" s="1"/>
  <c r="AR81" i="1"/>
  <c r="AS82" i="1" s="1"/>
  <c r="AR79" i="1"/>
  <c r="AR78" i="1"/>
  <c r="AS80" i="1" s="1"/>
  <c r="CK57" i="1"/>
  <c r="CL58" i="1" s="1"/>
  <c r="CL59" i="1"/>
  <c r="CQ60" i="1" s="1"/>
  <c r="CV61" i="1" s="1"/>
  <c r="CK55" i="1"/>
  <c r="BI104" i="1" l="1"/>
  <c r="BN105" i="1" s="1"/>
  <c r="BI103" i="1"/>
  <c r="BI102" i="1"/>
  <c r="BN106" i="1"/>
  <c r="BN107" i="1"/>
  <c r="BO108" i="1" s="1"/>
  <c r="BT109" i="1" s="1"/>
  <c r="BY110" i="1" s="1"/>
  <c r="CL54" i="1"/>
  <c r="CM56" i="1" s="1"/>
  <c r="G12" i="23" s="1"/>
  <c r="CL56" i="1"/>
  <c r="CL67" i="1"/>
  <c r="CL69" i="1"/>
  <c r="CM70" i="1" s="1"/>
  <c r="CL66" i="1"/>
  <c r="CM68" i="1" s="1"/>
  <c r="G12" i="31" s="1"/>
  <c r="CM71" i="1"/>
  <c r="BL184" i="1"/>
  <c r="BM185" i="1"/>
  <c r="AR126" i="1"/>
  <c r="AR129" i="1"/>
  <c r="AS130" i="1" s="1"/>
  <c r="AT131" i="1" s="1"/>
  <c r="AY132" i="1" s="1"/>
  <c r="BD133" i="1" s="1"/>
  <c r="AR128" i="1"/>
  <c r="AR127" i="1"/>
  <c r="BX42" i="1"/>
  <c r="BY44" i="1" s="1"/>
  <c r="BX45" i="1"/>
  <c r="BY46" i="1" s="1"/>
  <c r="BY47" i="1"/>
  <c r="BX43" i="1"/>
  <c r="BR30" i="1"/>
  <c r="BS32" i="1" s="1"/>
  <c r="BR33" i="1"/>
  <c r="BS34" i="1" s="1"/>
  <c r="BS35" i="1"/>
  <c r="BX36" i="1" s="1"/>
  <c r="CC37" i="1" s="1"/>
  <c r="BR31" i="1"/>
  <c r="AT83" i="1"/>
  <c r="AY84" i="1" s="1"/>
  <c r="AS79" i="1"/>
  <c r="AS81" i="1"/>
  <c r="AT82" i="1" s="1"/>
  <c r="AS78" i="1"/>
  <c r="AT80" i="1" s="1"/>
  <c r="CM59" i="1"/>
  <c r="CR60" i="1" s="1"/>
  <c r="CW61" i="1" s="1"/>
  <c r="CL57" i="1"/>
  <c r="CM58" i="1" s="1"/>
  <c r="CL55" i="1"/>
  <c r="BJ104" i="1" l="1"/>
  <c r="BO105" i="1" s="1"/>
  <c r="BJ102" i="1"/>
  <c r="BJ103" i="1"/>
  <c r="BO107" i="1"/>
  <c r="BP108" i="1" s="1"/>
  <c r="BU109" i="1" s="1"/>
  <c r="BZ110" i="1" s="1"/>
  <c r="BO106" i="1"/>
  <c r="CM66" i="1"/>
  <c r="CM67" i="1"/>
  <c r="G11" i="31" s="1"/>
  <c r="G14" i="31"/>
  <c r="CM69" i="1"/>
  <c r="G13" i="31" s="1"/>
  <c r="CR72" i="1"/>
  <c r="G15" i="31"/>
  <c r="CD48" i="1"/>
  <c r="CX49" i="1" s="1"/>
  <c r="BN185" i="1"/>
  <c r="BM184" i="1"/>
  <c r="AS126" i="1"/>
  <c r="AS129" i="1"/>
  <c r="AT130" i="1" s="1"/>
  <c r="AU131" i="1" s="1"/>
  <c r="AZ132" i="1" s="1"/>
  <c r="BE133" i="1" s="1"/>
  <c r="AS128" i="1"/>
  <c r="AS127" i="1"/>
  <c r="BS30" i="1"/>
  <c r="BT32" i="1" s="1"/>
  <c r="BT35" i="1"/>
  <c r="BY36" i="1" s="1"/>
  <c r="CD37" i="1" s="1"/>
  <c r="BS31" i="1"/>
  <c r="BS33" i="1"/>
  <c r="BT34" i="1" s="1"/>
  <c r="BY42" i="1"/>
  <c r="BZ44" i="1" s="1"/>
  <c r="BY45" i="1"/>
  <c r="BZ46" i="1" s="1"/>
  <c r="BZ47" i="1"/>
  <c r="BY43" i="1"/>
  <c r="AU83" i="1"/>
  <c r="AZ84" i="1" s="1"/>
  <c r="AT81" i="1"/>
  <c r="AU82" i="1" s="1"/>
  <c r="AT79" i="1"/>
  <c r="AT78" i="1"/>
  <c r="AU80" i="1" s="1"/>
  <c r="CN59" i="1"/>
  <c r="CS60" i="1" s="1"/>
  <c r="CX61" i="1" s="1"/>
  <c r="CM57" i="1"/>
  <c r="CN58" i="1" s="1"/>
  <c r="CM55" i="1"/>
  <c r="CM54" i="1"/>
  <c r="CN56" i="1" s="1"/>
  <c r="BK104" i="1" l="1"/>
  <c r="BP105" i="1" s="1"/>
  <c r="BK102" i="1"/>
  <c r="BK103" i="1"/>
  <c r="BP106" i="1"/>
  <c r="BP107" i="1"/>
  <c r="BQ108" i="1" s="1"/>
  <c r="BV109" i="1" s="1"/>
  <c r="CA110" i="1" s="1"/>
  <c r="CN54" i="1"/>
  <c r="CO56" i="1" s="1"/>
  <c r="CO59" i="1"/>
  <c r="CT60" i="1" s="1"/>
  <c r="CY61" i="1" s="1"/>
  <c r="CN57" i="1"/>
  <c r="CO58" i="1" s="1"/>
  <c r="CN55" i="1"/>
  <c r="H16" i="31"/>
  <c r="DL73" i="1"/>
  <c r="L17" i="31" s="1"/>
  <c r="CE48" i="1"/>
  <c r="CY49" i="1" s="1"/>
  <c r="H8" i="23"/>
  <c r="BN184" i="1"/>
  <c r="BO185" i="1"/>
  <c r="BT30" i="1"/>
  <c r="BU32" i="1" s="1"/>
  <c r="BU35" i="1"/>
  <c r="BZ36" i="1" s="1"/>
  <c r="CE37" i="1" s="1"/>
  <c r="BT31" i="1"/>
  <c r="BT33" i="1"/>
  <c r="BU34" i="1" s="1"/>
  <c r="BZ42" i="1"/>
  <c r="CA44" i="1" s="1"/>
  <c r="CA47" i="1"/>
  <c r="BZ43" i="1"/>
  <c r="BZ45" i="1"/>
  <c r="CA46" i="1" s="1"/>
  <c r="AT126" i="1"/>
  <c r="AT129" i="1"/>
  <c r="AU130" i="1" s="1"/>
  <c r="AV131" i="1" s="1"/>
  <c r="BA132" i="1" s="1"/>
  <c r="BF133" i="1" s="1"/>
  <c r="AT128" i="1"/>
  <c r="AT127" i="1"/>
  <c r="AV83" i="1"/>
  <c r="BA84" i="1" s="1"/>
  <c r="AU81" i="1"/>
  <c r="AV82" i="1" s="1"/>
  <c r="AU79" i="1"/>
  <c r="AU78" i="1"/>
  <c r="AV80" i="1" s="1"/>
  <c r="J12" i="24" s="1"/>
  <c r="BL104" i="1" l="1"/>
  <c r="BQ105" i="1" s="1"/>
  <c r="BL103" i="1"/>
  <c r="BL102" i="1"/>
  <c r="BQ106" i="1"/>
  <c r="BQ107" i="1"/>
  <c r="BR108" i="1" s="1"/>
  <c r="BW109" i="1" s="1"/>
  <c r="CB110" i="1" s="1"/>
  <c r="CF48" i="1"/>
  <c r="CZ49" i="1" s="1"/>
  <c r="CO57" i="1"/>
  <c r="CP58" i="1" s="1"/>
  <c r="CP59" i="1"/>
  <c r="CU60" i="1" s="1"/>
  <c r="CZ61" i="1" s="1"/>
  <c r="CO54" i="1"/>
  <c r="CP56" i="1" s="1"/>
  <c r="CO55" i="1"/>
  <c r="BO184" i="1"/>
  <c r="BP185" i="1"/>
  <c r="CA42" i="1"/>
  <c r="CB44" i="1" s="1"/>
  <c r="CB47" i="1"/>
  <c r="CA43" i="1"/>
  <c r="CA45" i="1"/>
  <c r="CB46" i="1" s="1"/>
  <c r="AU126" i="1"/>
  <c r="AU129" i="1"/>
  <c r="AV130" i="1" s="1"/>
  <c r="AW131" i="1" s="1"/>
  <c r="BB132" i="1" s="1"/>
  <c r="BG133" i="1" s="1"/>
  <c r="AU128" i="1"/>
  <c r="AU127" i="1"/>
  <c r="BU30" i="1"/>
  <c r="BV32" i="1" s="1"/>
  <c r="F12" i="21" s="1"/>
  <c r="BU31" i="1"/>
  <c r="BU33" i="1"/>
  <c r="BV34" i="1" s="1"/>
  <c r="BV35" i="1"/>
  <c r="CA36" i="1" s="1"/>
  <c r="CF37" i="1" s="1"/>
  <c r="AW83" i="1"/>
  <c r="BB84" i="1" s="1"/>
  <c r="AV81" i="1"/>
  <c r="AW82" i="1" s="1"/>
  <c r="AV79" i="1"/>
  <c r="AV78" i="1"/>
  <c r="BM104" i="1" l="1"/>
  <c r="BR105" i="1" s="1"/>
  <c r="BM103" i="1"/>
  <c r="BM102" i="1"/>
  <c r="BR107" i="1"/>
  <c r="BS108" i="1" s="1"/>
  <c r="BX109" i="1" s="1"/>
  <c r="CC110" i="1" s="1"/>
  <c r="BR106" i="1"/>
  <c r="K8" i="24"/>
  <c r="AW80" i="1"/>
  <c r="CG48" i="1"/>
  <c r="DA49" i="1" s="1"/>
  <c r="CP57" i="1"/>
  <c r="CQ58" i="1" s="1"/>
  <c r="CP55" i="1"/>
  <c r="CP54" i="1"/>
  <c r="CQ56" i="1" s="1"/>
  <c r="CQ59" i="1"/>
  <c r="CV60" i="1" s="1"/>
  <c r="DA61" i="1" s="1"/>
  <c r="BP184" i="1"/>
  <c r="BQ185" i="1"/>
  <c r="AV126" i="1"/>
  <c r="AV128" i="1"/>
  <c r="AV127" i="1"/>
  <c r="AV129" i="1"/>
  <c r="AW130" i="1" s="1"/>
  <c r="AX131" i="1" s="1"/>
  <c r="BC132" i="1" s="1"/>
  <c r="BH133" i="1" s="1"/>
  <c r="CB42" i="1"/>
  <c r="CC44" i="1" s="1"/>
  <c r="D12" i="22" s="1"/>
  <c r="CC47" i="1"/>
  <c r="CB43" i="1"/>
  <c r="CB45" i="1"/>
  <c r="CC46" i="1" s="1"/>
  <c r="BV30" i="1"/>
  <c r="BW32" i="1" s="1"/>
  <c r="BV31" i="1"/>
  <c r="BV33" i="1"/>
  <c r="BW34" i="1" s="1"/>
  <c r="BW35" i="1"/>
  <c r="CB36" i="1" s="1"/>
  <c r="CG37" i="1" s="1"/>
  <c r="AX83" i="1"/>
  <c r="BC84" i="1" s="1"/>
  <c r="BH85" i="1" s="1"/>
  <c r="AW78" i="1"/>
  <c r="AX80" i="1" s="1"/>
  <c r="AW79" i="1"/>
  <c r="AW81" i="1"/>
  <c r="AX82" i="1" s="1"/>
  <c r="BN104" i="1" l="1"/>
  <c r="BS105" i="1" s="1"/>
  <c r="BN103" i="1"/>
  <c r="BN102" i="1"/>
  <c r="BS107" i="1"/>
  <c r="BT108" i="1" s="1"/>
  <c r="BY109" i="1" s="1"/>
  <c r="CD110" i="1" s="1"/>
  <c r="BS106" i="1"/>
  <c r="CH48" i="1"/>
  <c r="DB49" i="1" s="1"/>
  <c r="CQ55" i="1"/>
  <c r="CQ57" i="1"/>
  <c r="CR58" i="1" s="1"/>
  <c r="CQ54" i="1"/>
  <c r="CR56" i="1" s="1"/>
  <c r="H12" i="23" s="1"/>
  <c r="CR59" i="1"/>
  <c r="CW60" i="1" s="1"/>
  <c r="DB61" i="1" s="1"/>
  <c r="BQ184" i="1"/>
  <c r="BR185" i="1"/>
  <c r="BV197" i="1"/>
  <c r="BX198" i="1" s="1"/>
  <c r="BW30" i="1"/>
  <c r="BX32" i="1" s="1"/>
  <c r="G8" i="21"/>
  <c r="BW31" i="1"/>
  <c r="BW33" i="1"/>
  <c r="BX34" i="1" s="1"/>
  <c r="BX35" i="1"/>
  <c r="CC36" i="1" s="1"/>
  <c r="CH37" i="1" s="1"/>
  <c r="CC42" i="1"/>
  <c r="CD44" i="1" s="1"/>
  <c r="CC43" i="1"/>
  <c r="CC45" i="1"/>
  <c r="CD46" i="1" s="1"/>
  <c r="AW126" i="1"/>
  <c r="AW127" i="1"/>
  <c r="AW128" i="1"/>
  <c r="AW129" i="1"/>
  <c r="AX130" i="1" s="1"/>
  <c r="AY131" i="1" s="1"/>
  <c r="BD132" i="1" s="1"/>
  <c r="BI133" i="1" s="1"/>
  <c r="AY83" i="1"/>
  <c r="BD84" i="1" s="1"/>
  <c r="AX81" i="1"/>
  <c r="AY82" i="1" s="1"/>
  <c r="AX78" i="1"/>
  <c r="AY80" i="1" s="1"/>
  <c r="AX79" i="1"/>
  <c r="BO104" i="1" l="1"/>
  <c r="BT105" i="1" s="1"/>
  <c r="BO103" i="1"/>
  <c r="BO102" i="1"/>
  <c r="BT106" i="1"/>
  <c r="BT107" i="1"/>
  <c r="BU108" i="1" s="1"/>
  <c r="BZ109" i="1" s="1"/>
  <c r="CE110" i="1" s="1"/>
  <c r="H15" i="23"/>
  <c r="CR57" i="1"/>
  <c r="H13" i="23" s="1"/>
  <c r="CR54" i="1"/>
  <c r="H14" i="23"/>
  <c r="CR55" i="1"/>
  <c r="H11" i="23" s="1"/>
  <c r="CD47" i="1"/>
  <c r="CI48" i="1" s="1"/>
  <c r="DC49" i="1" s="1"/>
  <c r="E8" i="22"/>
  <c r="CE47" i="1"/>
  <c r="CJ48" i="1" s="1"/>
  <c r="DD49" i="1" s="1"/>
  <c r="CD45" i="1"/>
  <c r="CE46" i="1" s="1"/>
  <c r="CD43" i="1"/>
  <c r="CD42" i="1"/>
  <c r="CE44" i="1" s="1"/>
  <c r="BR184" i="1"/>
  <c r="BS185" i="1"/>
  <c r="BW197" i="1"/>
  <c r="BY198" i="1" s="1"/>
  <c r="AX126" i="1"/>
  <c r="AX129" i="1"/>
  <c r="AY130" i="1" s="1"/>
  <c r="AZ131" i="1" s="1"/>
  <c r="BE132" i="1" s="1"/>
  <c r="BJ133" i="1" s="1"/>
  <c r="AX127" i="1"/>
  <c r="AX128" i="1"/>
  <c r="BX30" i="1"/>
  <c r="BY32" i="1" s="1"/>
  <c r="BX31" i="1"/>
  <c r="BX33" i="1"/>
  <c r="BY34" i="1" s="1"/>
  <c r="BY35" i="1"/>
  <c r="CD36" i="1" s="1"/>
  <c r="CI37" i="1" s="1"/>
  <c r="AZ83" i="1"/>
  <c r="BE84" i="1" s="1"/>
  <c r="AY81" i="1"/>
  <c r="AZ82" i="1" s="1"/>
  <c r="AY79" i="1"/>
  <c r="AY78" i="1"/>
  <c r="AZ80" i="1" s="1"/>
  <c r="BP104" i="1" l="1"/>
  <c r="BU105" i="1" s="1"/>
  <c r="BP103" i="1"/>
  <c r="BP102" i="1"/>
  <c r="BU106" i="1"/>
  <c r="BU107" i="1"/>
  <c r="BV108" i="1" s="1"/>
  <c r="CA109" i="1" s="1"/>
  <c r="CF110" i="1" s="1"/>
  <c r="CE42" i="1"/>
  <c r="CF44" i="1" s="1"/>
  <c r="CE45" i="1"/>
  <c r="CF46" i="1" s="1"/>
  <c r="CF47" i="1"/>
  <c r="CK48" i="1" s="1"/>
  <c r="DE49" i="1" s="1"/>
  <c r="CE43" i="1"/>
  <c r="I16" i="23"/>
  <c r="J17" i="23"/>
  <c r="BS184" i="1"/>
  <c r="BT185" i="1"/>
  <c r="BZ198" i="1"/>
  <c r="BY30" i="1"/>
  <c r="BZ32" i="1" s="1"/>
  <c r="BY33" i="1"/>
  <c r="BZ34" i="1" s="1"/>
  <c r="BZ35" i="1"/>
  <c r="CE36" i="1" s="1"/>
  <c r="CJ37" i="1" s="1"/>
  <c r="BY31" i="1"/>
  <c r="AY126" i="1"/>
  <c r="AY129" i="1"/>
  <c r="AZ130" i="1" s="1"/>
  <c r="BA131" i="1" s="1"/>
  <c r="BF132" i="1" s="1"/>
  <c r="BK133" i="1" s="1"/>
  <c r="AY128" i="1"/>
  <c r="AY127" i="1"/>
  <c r="BA83" i="1"/>
  <c r="BF84" i="1" s="1"/>
  <c r="AZ79" i="1"/>
  <c r="AZ78" i="1"/>
  <c r="BA80" i="1" s="1"/>
  <c r="AZ81" i="1"/>
  <c r="BA82" i="1" s="1"/>
  <c r="BQ104" i="1" l="1"/>
  <c r="BV105" i="1" s="1"/>
  <c r="BQ103" i="1"/>
  <c r="BQ102" i="1"/>
  <c r="BV106" i="1"/>
  <c r="BV107" i="1"/>
  <c r="BW108" i="1" s="1"/>
  <c r="CB109" i="1" s="1"/>
  <c r="CG110" i="1" s="1"/>
  <c r="CF42" i="1"/>
  <c r="CG44" i="1" s="1"/>
  <c r="CG47" i="1"/>
  <c r="CL48" i="1" s="1"/>
  <c r="DF49" i="1" s="1"/>
  <c r="CF43" i="1"/>
  <c r="CF45" i="1"/>
  <c r="CG46" i="1" s="1"/>
  <c r="BT184" i="1"/>
  <c r="BU185" i="1"/>
  <c r="CA198" i="1"/>
  <c r="AZ126" i="1"/>
  <c r="AZ129" i="1"/>
  <c r="BA130" i="1" s="1"/>
  <c r="BB131" i="1" s="1"/>
  <c r="BG132" i="1" s="1"/>
  <c r="BL133" i="1" s="1"/>
  <c r="AZ128" i="1"/>
  <c r="AZ127" i="1"/>
  <c r="BZ30" i="1"/>
  <c r="CA32" i="1" s="1"/>
  <c r="BZ33" i="1"/>
  <c r="CA34" i="1" s="1"/>
  <c r="CA35" i="1"/>
  <c r="CF36" i="1" s="1"/>
  <c r="CK37" i="1" s="1"/>
  <c r="BZ31" i="1"/>
  <c r="BA81" i="1"/>
  <c r="BB82" i="1" s="1"/>
  <c r="BB83" i="1"/>
  <c r="BG84" i="1" s="1"/>
  <c r="BL85" i="1" s="1"/>
  <c r="BA78" i="1"/>
  <c r="BB80" i="1" s="1"/>
  <c r="K12" i="24" s="1"/>
  <c r="BA79" i="1"/>
  <c r="BR104" i="1" l="1"/>
  <c r="BW105" i="1" s="1"/>
  <c r="BR103" i="1"/>
  <c r="BR102" i="1"/>
  <c r="BW107" i="1"/>
  <c r="BX108" i="1" s="1"/>
  <c r="CC109" i="1" s="1"/>
  <c r="CH110" i="1" s="1"/>
  <c r="BW106" i="1"/>
  <c r="CG43" i="1"/>
  <c r="CG42" i="1"/>
  <c r="CH44" i="1" s="1"/>
  <c r="E12" i="22" s="1"/>
  <c r="CH47" i="1"/>
  <c r="CM48" i="1" s="1"/>
  <c r="DG49" i="1" s="1"/>
  <c r="CG45" i="1"/>
  <c r="CH46" i="1" s="1"/>
  <c r="BU184" i="1"/>
  <c r="BV185" i="1"/>
  <c r="CB198" i="1"/>
  <c r="BA126" i="1"/>
  <c r="BA129" i="1"/>
  <c r="BB130" i="1" s="1"/>
  <c r="BC131" i="1" s="1"/>
  <c r="BH132" i="1" s="1"/>
  <c r="BM133" i="1" s="1"/>
  <c r="BA128" i="1"/>
  <c r="BA127" i="1"/>
  <c r="CA30" i="1"/>
  <c r="CB32" i="1" s="1"/>
  <c r="CB35" i="1"/>
  <c r="CG36" i="1" s="1"/>
  <c r="CL37" i="1" s="1"/>
  <c r="CA31" i="1"/>
  <c r="CA33" i="1"/>
  <c r="CB34" i="1" s="1"/>
  <c r="BC83" i="1"/>
  <c r="BH84" i="1" s="1"/>
  <c r="BM85" i="1" s="1"/>
  <c r="BB81" i="1"/>
  <c r="BC82" i="1" s="1"/>
  <c r="BB79" i="1"/>
  <c r="BB78" i="1"/>
  <c r="BS104" i="1" l="1"/>
  <c r="BX105" i="1" s="1"/>
  <c r="BS103" i="1"/>
  <c r="BS102" i="1"/>
  <c r="BX107" i="1"/>
  <c r="BY108" i="1" s="1"/>
  <c r="CD109" i="1" s="1"/>
  <c r="CI110" i="1" s="1"/>
  <c r="BX106" i="1"/>
  <c r="L8" i="24"/>
  <c r="BC80" i="1"/>
  <c r="CH43" i="1"/>
  <c r="E11" i="22" s="1"/>
  <c r="CH45" i="1"/>
  <c r="E13" i="22" s="1"/>
  <c r="E14" i="22"/>
  <c r="CH42" i="1"/>
  <c r="BV184" i="1"/>
  <c r="BW185" i="1"/>
  <c r="CC198" i="1"/>
  <c r="B13" i="37" s="1"/>
  <c r="BB126" i="1"/>
  <c r="BB129" i="1"/>
  <c r="BC130" i="1" s="1"/>
  <c r="BD131" i="1" s="1"/>
  <c r="BI132" i="1" s="1"/>
  <c r="BN133" i="1" s="1"/>
  <c r="BB128" i="1"/>
  <c r="BB127" i="1"/>
  <c r="CB30" i="1"/>
  <c r="CC32" i="1" s="1"/>
  <c r="G12" i="21" s="1"/>
  <c r="CC35" i="1"/>
  <c r="CH36" i="1" s="1"/>
  <c r="CM37" i="1" s="1"/>
  <c r="CB31" i="1"/>
  <c r="CB33" i="1"/>
  <c r="CC34" i="1" s="1"/>
  <c r="BD83" i="1"/>
  <c r="BI84" i="1" s="1"/>
  <c r="BC81" i="1"/>
  <c r="BD82" i="1" s="1"/>
  <c r="BC79" i="1"/>
  <c r="BC78" i="1"/>
  <c r="BD80" i="1" s="1"/>
  <c r="BT104" i="1" l="1"/>
  <c r="BY105" i="1" s="1"/>
  <c r="BT103" i="1"/>
  <c r="BT102" i="1"/>
  <c r="BY107" i="1"/>
  <c r="BZ108" i="1" s="1"/>
  <c r="CE109" i="1" s="1"/>
  <c r="CJ110" i="1" s="1"/>
  <c r="BY106" i="1"/>
  <c r="BX185" i="1"/>
  <c r="BW184" i="1"/>
  <c r="CD198" i="1"/>
  <c r="CC30" i="1"/>
  <c r="CD32" i="1" s="1"/>
  <c r="CC31" i="1"/>
  <c r="CC33" i="1"/>
  <c r="CD34" i="1" s="1"/>
  <c r="CD35" i="1"/>
  <c r="CI36" i="1" s="1"/>
  <c r="CN37" i="1" s="1"/>
  <c r="BC126" i="1"/>
  <c r="BC129" i="1"/>
  <c r="BD130" i="1" s="1"/>
  <c r="BE131" i="1" s="1"/>
  <c r="BJ132" i="1" s="1"/>
  <c r="BO133" i="1" s="1"/>
  <c r="BC128" i="1"/>
  <c r="BC127" i="1"/>
  <c r="BE83" i="1"/>
  <c r="BJ84" i="1" s="1"/>
  <c r="BD81" i="1"/>
  <c r="BE82" i="1" s="1"/>
  <c r="BD79" i="1"/>
  <c r="BD78" i="1"/>
  <c r="BE80" i="1" s="1"/>
  <c r="BU104" i="1" l="1"/>
  <c r="BZ105" i="1" s="1"/>
  <c r="BU103" i="1"/>
  <c r="BU102" i="1"/>
  <c r="BZ106" i="1"/>
  <c r="BZ107" i="1"/>
  <c r="CA108" i="1" s="1"/>
  <c r="CF109" i="1" s="1"/>
  <c r="CK110" i="1" s="1"/>
  <c r="BX184" i="1"/>
  <c r="BY185" i="1"/>
  <c r="CE198" i="1"/>
  <c r="BD126" i="1"/>
  <c r="BD128" i="1"/>
  <c r="BD127" i="1"/>
  <c r="BD129" i="1"/>
  <c r="BE130" i="1" s="1"/>
  <c r="BF131" i="1" s="1"/>
  <c r="BK132" i="1" s="1"/>
  <c r="BP133" i="1" s="1"/>
  <c r="CD30" i="1"/>
  <c r="CE32" i="1" s="1"/>
  <c r="H8" i="21"/>
  <c r="CD31" i="1"/>
  <c r="CD33" i="1"/>
  <c r="CE34" i="1" s="1"/>
  <c r="CE35" i="1"/>
  <c r="CJ36" i="1" s="1"/>
  <c r="CO37" i="1" s="1"/>
  <c r="BE78" i="1"/>
  <c r="BF80" i="1" s="1"/>
  <c r="BF83" i="1"/>
  <c r="BK84" i="1" s="1"/>
  <c r="BE81" i="1"/>
  <c r="BF82" i="1" s="1"/>
  <c r="BE79" i="1"/>
  <c r="BV104" i="1" l="1"/>
  <c r="CA105" i="1" s="1"/>
  <c r="BV103" i="1"/>
  <c r="BV102" i="1"/>
  <c r="CA106" i="1"/>
  <c r="CA107" i="1"/>
  <c r="CB108" i="1" s="1"/>
  <c r="CG109" i="1" s="1"/>
  <c r="CL110" i="1" s="1"/>
  <c r="BY184" i="1"/>
  <c r="BZ185" i="1"/>
  <c r="BE126" i="1"/>
  <c r="BE127" i="1"/>
  <c r="BE128" i="1"/>
  <c r="BE129" i="1"/>
  <c r="BF130" i="1" s="1"/>
  <c r="BG131" i="1" s="1"/>
  <c r="BL132" i="1" s="1"/>
  <c r="BQ133" i="1" s="1"/>
  <c r="CE30" i="1"/>
  <c r="CF32" i="1" s="1"/>
  <c r="CE31" i="1"/>
  <c r="CE33" i="1"/>
  <c r="CF34" i="1" s="1"/>
  <c r="CF35" i="1"/>
  <c r="CK36" i="1" s="1"/>
  <c r="CP37" i="1" s="1"/>
  <c r="BG83" i="1"/>
  <c r="BL84" i="1" s="1"/>
  <c r="BF81" i="1"/>
  <c r="BG82" i="1" s="1"/>
  <c r="BF79" i="1"/>
  <c r="BF78" i="1"/>
  <c r="BG80" i="1" s="1"/>
  <c r="L12" i="24" s="1"/>
  <c r="BW104" i="1" l="1"/>
  <c r="CB105" i="1" s="1"/>
  <c r="BW102" i="1"/>
  <c r="BW103" i="1"/>
  <c r="CB106" i="1"/>
  <c r="CB107" i="1"/>
  <c r="CC108" i="1" s="1"/>
  <c r="CH109" i="1" s="1"/>
  <c r="CM110" i="1" s="1"/>
  <c r="BZ184" i="1"/>
  <c r="CA185" i="1"/>
  <c r="CF30" i="1"/>
  <c r="CG32" i="1" s="1"/>
  <c r="CF31" i="1"/>
  <c r="CF33" i="1"/>
  <c r="CG34" i="1" s="1"/>
  <c r="CG35" i="1"/>
  <c r="CL36" i="1" s="1"/>
  <c r="CQ37" i="1" s="1"/>
  <c r="BF126" i="1"/>
  <c r="BF129" i="1"/>
  <c r="BG130" i="1" s="1"/>
  <c r="BH131" i="1" s="1"/>
  <c r="BM132" i="1" s="1"/>
  <c r="BR133" i="1" s="1"/>
  <c r="BF127" i="1"/>
  <c r="BF128" i="1"/>
  <c r="BH83" i="1"/>
  <c r="BM84" i="1" s="1"/>
  <c r="BR85" i="1" s="1"/>
  <c r="BG78" i="1"/>
  <c r="BG81" i="1"/>
  <c r="BH82" i="1" s="1"/>
  <c r="BG79" i="1"/>
  <c r="BX104" i="1" l="1"/>
  <c r="CC105" i="1" s="1"/>
  <c r="BX103" i="1"/>
  <c r="BX102" i="1"/>
  <c r="CC107" i="1"/>
  <c r="CD108" i="1" s="1"/>
  <c r="CI109" i="1" s="1"/>
  <c r="CN110" i="1" s="1"/>
  <c r="CC106" i="1"/>
  <c r="M8" i="24"/>
  <c r="BH80" i="1"/>
  <c r="CA184" i="1"/>
  <c r="CB185" i="1"/>
  <c r="BG126" i="1"/>
  <c r="BG129" i="1"/>
  <c r="BH130" i="1" s="1"/>
  <c r="BI131" i="1" s="1"/>
  <c r="BN132" i="1" s="1"/>
  <c r="BS133" i="1" s="1"/>
  <c r="BG128" i="1"/>
  <c r="BG127" i="1"/>
  <c r="CG30" i="1"/>
  <c r="CH32" i="1" s="1"/>
  <c r="H12" i="21" s="1"/>
  <c r="CG33" i="1"/>
  <c r="CH34" i="1" s="1"/>
  <c r="CH35" i="1"/>
  <c r="CM36" i="1" s="1"/>
  <c r="CR37" i="1" s="1"/>
  <c r="CG31" i="1"/>
  <c r="BI83" i="1"/>
  <c r="BN84" i="1" s="1"/>
  <c r="BH78" i="1"/>
  <c r="BI80" i="1" s="1"/>
  <c r="BH81" i="1"/>
  <c r="BI82" i="1" s="1"/>
  <c r="BH79" i="1"/>
  <c r="BY104" i="1" l="1"/>
  <c r="CD105" i="1" s="1"/>
  <c r="BY102" i="1"/>
  <c r="BY103" i="1"/>
  <c r="CD107" i="1"/>
  <c r="CE108" i="1" s="1"/>
  <c r="CJ109" i="1" s="1"/>
  <c r="CO110" i="1" s="1"/>
  <c r="CD106" i="1"/>
  <c r="CB184" i="1"/>
  <c r="CC185" i="1"/>
  <c r="CH30" i="1"/>
  <c r="CI32" i="1" s="1"/>
  <c r="CH33" i="1"/>
  <c r="CI34" i="1" s="1"/>
  <c r="CI35" i="1"/>
  <c r="CN36" i="1" s="1"/>
  <c r="CS37" i="1" s="1"/>
  <c r="CH31" i="1"/>
  <c r="BH126" i="1"/>
  <c r="BH129" i="1"/>
  <c r="BI130" i="1" s="1"/>
  <c r="BJ131" i="1" s="1"/>
  <c r="BO132" i="1" s="1"/>
  <c r="BT133" i="1" s="1"/>
  <c r="BH128" i="1"/>
  <c r="BH127" i="1"/>
  <c r="BJ83" i="1"/>
  <c r="BO84" i="1" s="1"/>
  <c r="BI81" i="1"/>
  <c r="BJ82" i="1" s="1"/>
  <c r="BI78" i="1"/>
  <c r="BJ80" i="1" s="1"/>
  <c r="BI79" i="1"/>
  <c r="BZ104" i="1" l="1"/>
  <c r="CE105" i="1" s="1"/>
  <c r="BZ103" i="1"/>
  <c r="BZ102" i="1"/>
  <c r="CE107" i="1"/>
  <c r="CF108" i="1" s="1"/>
  <c r="CK109" i="1" s="1"/>
  <c r="CP110" i="1" s="1"/>
  <c r="CE106" i="1"/>
  <c r="I8" i="21"/>
  <c r="CI33" i="1"/>
  <c r="CJ34" i="1" s="1"/>
  <c r="CJ35" i="1"/>
  <c r="CO36" i="1" s="1"/>
  <c r="CT37" i="1" s="1"/>
  <c r="CI31" i="1"/>
  <c r="CI30" i="1"/>
  <c r="CJ32" i="1" s="1"/>
  <c r="CC184" i="1"/>
  <c r="CD185" i="1"/>
  <c r="BI126" i="1"/>
  <c r="BI129" i="1"/>
  <c r="BJ130" i="1" s="1"/>
  <c r="BK131" i="1" s="1"/>
  <c r="BP132" i="1" s="1"/>
  <c r="BU133" i="1" s="1"/>
  <c r="BI128" i="1"/>
  <c r="BI127" i="1"/>
  <c r="BK83" i="1"/>
  <c r="BP84" i="1" s="1"/>
  <c r="BJ79" i="1"/>
  <c r="BJ81" i="1"/>
  <c r="BK82" i="1" s="1"/>
  <c r="BJ78" i="1"/>
  <c r="BK80" i="1" s="1"/>
  <c r="CA104" i="1" l="1"/>
  <c r="CF105" i="1" s="1"/>
  <c r="CA102" i="1"/>
  <c r="CA103" i="1"/>
  <c r="CF106" i="1"/>
  <c r="CF107" i="1"/>
  <c r="CG108" i="1" s="1"/>
  <c r="CL109" i="1" s="1"/>
  <c r="CQ110" i="1" s="1"/>
  <c r="CJ33" i="1"/>
  <c r="CK34" i="1" s="1"/>
  <c r="CK35" i="1"/>
  <c r="CP36" i="1" s="1"/>
  <c r="CU37" i="1" s="1"/>
  <c r="CJ31" i="1"/>
  <c r="CJ30" i="1"/>
  <c r="CK32" i="1" s="1"/>
  <c r="CE185" i="1"/>
  <c r="C8" i="32"/>
  <c r="BJ126" i="1"/>
  <c r="BJ129" i="1"/>
  <c r="BK130" i="1" s="1"/>
  <c r="BL131" i="1" s="1"/>
  <c r="BQ132" i="1" s="1"/>
  <c r="BV133" i="1" s="1"/>
  <c r="BJ128" i="1"/>
  <c r="BJ127" i="1"/>
  <c r="BL83" i="1"/>
  <c r="BK81" i="1"/>
  <c r="BL82" i="1" s="1"/>
  <c r="BK79" i="1"/>
  <c r="BK78" i="1"/>
  <c r="BL80" i="1" s="1"/>
  <c r="M12" i="24" s="1"/>
  <c r="CB104" i="1" l="1"/>
  <c r="CG105" i="1" s="1"/>
  <c r="CB103" i="1"/>
  <c r="CB102" i="1"/>
  <c r="CG107" i="1"/>
  <c r="CH108" i="1" s="1"/>
  <c r="CM109" i="1" s="1"/>
  <c r="CR110" i="1" s="1"/>
  <c r="CG106" i="1"/>
  <c r="CK33" i="1"/>
  <c r="CL34" i="1" s="1"/>
  <c r="CK31" i="1"/>
  <c r="CK30" i="1"/>
  <c r="CL32" i="1" s="1"/>
  <c r="CL35" i="1"/>
  <c r="CQ36" i="1" s="1"/>
  <c r="CV37" i="1" s="1"/>
  <c r="BK126" i="1"/>
  <c r="BK129" i="1"/>
  <c r="BL130" i="1" s="1"/>
  <c r="BM131" i="1" s="1"/>
  <c r="BR132" i="1" s="1"/>
  <c r="BW133" i="1" s="1"/>
  <c r="BK128" i="1"/>
  <c r="BK127" i="1"/>
  <c r="BL81" i="1"/>
  <c r="BL79" i="1"/>
  <c r="BL78" i="1"/>
  <c r="CC104" i="1" l="1"/>
  <c r="CH105" i="1" s="1"/>
  <c r="CC103" i="1"/>
  <c r="CC102" i="1"/>
  <c r="CH107" i="1"/>
  <c r="CI108" i="1" s="1"/>
  <c r="CN109" i="1" s="1"/>
  <c r="CS110" i="1" s="1"/>
  <c r="CH106" i="1"/>
  <c r="CL33" i="1"/>
  <c r="CM34" i="1" s="1"/>
  <c r="CL31" i="1"/>
  <c r="CL30" i="1"/>
  <c r="CM32" i="1" s="1"/>
  <c r="I12" i="21" s="1"/>
  <c r="CM35" i="1"/>
  <c r="BL126" i="1"/>
  <c r="BL128" i="1"/>
  <c r="BL127" i="1"/>
  <c r="BL129" i="1"/>
  <c r="BM130" i="1" s="1"/>
  <c r="BN131" i="1" s="1"/>
  <c r="BS132" i="1" s="1"/>
  <c r="BX133" i="1" s="1"/>
  <c r="CD104" i="1" l="1"/>
  <c r="CI105" i="1" s="1"/>
  <c r="CD103" i="1"/>
  <c r="CD102" i="1"/>
  <c r="G8" i="29"/>
  <c r="CI107" i="1"/>
  <c r="CJ108" i="1" s="1"/>
  <c r="CO109" i="1" s="1"/>
  <c r="CT110" i="1" s="1"/>
  <c r="CI106" i="1"/>
  <c r="CR36" i="1"/>
  <c r="CW37" i="1" s="1"/>
  <c r="I15" i="21"/>
  <c r="CM33" i="1"/>
  <c r="I13" i="21" s="1"/>
  <c r="CM31" i="1"/>
  <c r="I11" i="21" s="1"/>
  <c r="I14" i="21"/>
  <c r="CM30" i="1"/>
  <c r="BM126" i="1"/>
  <c r="BM127" i="1"/>
  <c r="BM128" i="1"/>
  <c r="BM129" i="1"/>
  <c r="BN130" i="1" s="1"/>
  <c r="BO131" i="1" s="1"/>
  <c r="BT132" i="1" s="1"/>
  <c r="BY133" i="1" s="1"/>
  <c r="CE104" i="1" l="1"/>
  <c r="CJ105" i="1" s="1"/>
  <c r="CE103" i="1"/>
  <c r="CE102" i="1"/>
  <c r="CJ107" i="1"/>
  <c r="CK108" i="1" s="1"/>
  <c r="CP109" i="1" s="1"/>
  <c r="CU110" i="1" s="1"/>
  <c r="CJ106" i="1"/>
  <c r="J16" i="21"/>
  <c r="K17" i="21"/>
  <c r="BN126" i="1"/>
  <c r="BN129" i="1"/>
  <c r="BO130" i="1" s="1"/>
  <c r="BP131" i="1" s="1"/>
  <c r="BU132" i="1" s="1"/>
  <c r="BZ133" i="1" s="1"/>
  <c r="BN128" i="1"/>
  <c r="BN127" i="1"/>
  <c r="CF104" i="1" l="1"/>
  <c r="CK105" i="1" s="1"/>
  <c r="CF103" i="1"/>
  <c r="CF102" i="1"/>
  <c r="CK107" i="1"/>
  <c r="CL108" i="1" s="1"/>
  <c r="CQ109" i="1" s="1"/>
  <c r="CV110" i="1" s="1"/>
  <c r="CK106" i="1"/>
  <c r="BO126" i="1"/>
  <c r="BO129" i="1"/>
  <c r="BP130" i="1" s="1"/>
  <c r="BQ131" i="1" s="1"/>
  <c r="BV132" i="1" s="1"/>
  <c r="CA133" i="1" s="1"/>
  <c r="BO128" i="1"/>
  <c r="BO127" i="1"/>
  <c r="CG104" i="1" l="1"/>
  <c r="CL105" i="1" s="1"/>
  <c r="CG103" i="1"/>
  <c r="CG102" i="1"/>
  <c r="CL106" i="1"/>
  <c r="CL107" i="1"/>
  <c r="CM108" i="1" s="1"/>
  <c r="CR109" i="1" s="1"/>
  <c r="CW110" i="1" s="1"/>
  <c r="BP126" i="1"/>
  <c r="BP129" i="1"/>
  <c r="BQ130" i="1" s="1"/>
  <c r="BR131" i="1" s="1"/>
  <c r="BW132" i="1" s="1"/>
  <c r="CB133" i="1" s="1"/>
  <c r="BP128" i="1"/>
  <c r="BP127" i="1"/>
  <c r="CH104" i="1" l="1"/>
  <c r="CH103" i="1"/>
  <c r="CH102" i="1"/>
  <c r="CM106" i="1"/>
  <c r="CM107" i="1"/>
  <c r="CN108" i="1" s="1"/>
  <c r="CS109" i="1" s="1"/>
  <c r="CX110" i="1" s="1"/>
  <c r="BQ126" i="1"/>
  <c r="BQ129" i="1"/>
  <c r="BR130" i="1" s="1"/>
  <c r="BS131" i="1" s="1"/>
  <c r="BX132" i="1" s="1"/>
  <c r="CC133" i="1" s="1"/>
  <c r="BQ128" i="1"/>
  <c r="BQ127" i="1"/>
  <c r="CM105" i="1" l="1"/>
  <c r="G12" i="29"/>
  <c r="CI104" i="1"/>
  <c r="CN105" i="1" s="1"/>
  <c r="CI102" i="1"/>
  <c r="CI103" i="1"/>
  <c r="H8" i="29"/>
  <c r="CN106" i="1"/>
  <c r="CN107" i="1"/>
  <c r="CO108" i="1" s="1"/>
  <c r="CT109" i="1" s="1"/>
  <c r="CY110" i="1" s="1"/>
  <c r="BR126" i="1"/>
  <c r="BR129" i="1"/>
  <c r="BS130" i="1" s="1"/>
  <c r="BT131" i="1" s="1"/>
  <c r="BY132" i="1" s="1"/>
  <c r="CD133" i="1" s="1"/>
  <c r="BR128" i="1"/>
  <c r="BR127" i="1"/>
  <c r="CJ104" i="1" l="1"/>
  <c r="CO105" i="1" s="1"/>
  <c r="CJ103" i="1"/>
  <c r="CJ102" i="1"/>
  <c r="CO106" i="1"/>
  <c r="CO107" i="1"/>
  <c r="CP108" i="1" s="1"/>
  <c r="CU109" i="1" s="1"/>
  <c r="CZ110" i="1" s="1"/>
  <c r="BS126" i="1"/>
  <c r="BS129" i="1"/>
  <c r="BT130" i="1" s="1"/>
  <c r="BU131" i="1" s="1"/>
  <c r="BZ132" i="1" s="1"/>
  <c r="CE133" i="1" s="1"/>
  <c r="BS128" i="1"/>
  <c r="BS127" i="1"/>
  <c r="CK104" i="1" l="1"/>
  <c r="CP105" i="1" s="1"/>
  <c r="CK103" i="1"/>
  <c r="CK102" i="1"/>
  <c r="CP107" i="1"/>
  <c r="CQ108" i="1" s="1"/>
  <c r="CV109" i="1" s="1"/>
  <c r="DA110" i="1" s="1"/>
  <c r="CP106" i="1"/>
  <c r="BT126" i="1"/>
  <c r="BT128" i="1"/>
  <c r="BT127" i="1"/>
  <c r="BT129" i="1"/>
  <c r="BU130" i="1" s="1"/>
  <c r="BV131" i="1" s="1"/>
  <c r="CA132" i="1" s="1"/>
  <c r="CF133" i="1" s="1"/>
  <c r="CL104" i="1" l="1"/>
  <c r="CQ105" i="1" s="1"/>
  <c r="CL103" i="1"/>
  <c r="CL102" i="1"/>
  <c r="CQ107" i="1"/>
  <c r="CR108" i="1" s="1"/>
  <c r="CW109" i="1" s="1"/>
  <c r="DB110" i="1" s="1"/>
  <c r="CQ106" i="1"/>
  <c r="BU126" i="1"/>
  <c r="BU127" i="1"/>
  <c r="BU129" i="1"/>
  <c r="BV130" i="1" s="1"/>
  <c r="BW131" i="1" s="1"/>
  <c r="CB132" i="1" s="1"/>
  <c r="CG133" i="1" s="1"/>
  <c r="BU128" i="1"/>
  <c r="CM104" i="1" l="1"/>
  <c r="CM102" i="1"/>
  <c r="CM103" i="1"/>
  <c r="H11" i="29" s="1"/>
  <c r="CR106" i="1"/>
  <c r="I14" i="29" s="1"/>
  <c r="CR107" i="1"/>
  <c r="I15" i="29" s="1"/>
  <c r="BV126" i="1"/>
  <c r="BV129" i="1"/>
  <c r="BW130" i="1" s="1"/>
  <c r="BX131" i="1" s="1"/>
  <c r="CC132" i="1" s="1"/>
  <c r="CH133" i="1" s="1"/>
  <c r="BV127" i="1"/>
  <c r="BV128" i="1"/>
  <c r="CR105" i="1" l="1"/>
  <c r="I13" i="29" s="1"/>
  <c r="H12" i="29"/>
  <c r="BW126" i="1"/>
  <c r="BW129" i="1"/>
  <c r="BX130" i="1" s="1"/>
  <c r="BY131" i="1" s="1"/>
  <c r="CD132" i="1" s="1"/>
  <c r="CI133" i="1" s="1"/>
  <c r="BW128" i="1"/>
  <c r="BW127" i="1"/>
  <c r="BX126" i="1" l="1"/>
  <c r="BX129" i="1"/>
  <c r="BY130" i="1" s="1"/>
  <c r="BZ131" i="1" s="1"/>
  <c r="CE132" i="1" s="1"/>
  <c r="CJ133" i="1" s="1"/>
  <c r="BX128" i="1"/>
  <c r="BX127" i="1"/>
  <c r="BY126" i="1" l="1"/>
  <c r="BY129" i="1"/>
  <c r="BZ130" i="1" s="1"/>
  <c r="CA131" i="1" s="1"/>
  <c r="CF132" i="1" s="1"/>
  <c r="CK133" i="1" s="1"/>
  <c r="BY128" i="1"/>
  <c r="BY127" i="1"/>
  <c r="BZ126" i="1" l="1"/>
  <c r="BZ129" i="1"/>
  <c r="CA130" i="1" s="1"/>
  <c r="CB131" i="1" s="1"/>
  <c r="CG132" i="1" s="1"/>
  <c r="CL133" i="1" s="1"/>
  <c r="BZ128" i="1"/>
  <c r="BZ127" i="1"/>
  <c r="CA126" i="1" l="1"/>
  <c r="CA129" i="1"/>
  <c r="CB130" i="1" s="1"/>
  <c r="CC131" i="1" s="1"/>
  <c r="CH132" i="1" s="1"/>
  <c r="CM133" i="1" s="1"/>
  <c r="CA128" i="1"/>
  <c r="CA127" i="1"/>
  <c r="CB126" i="1" l="1"/>
  <c r="CB128" i="1"/>
  <c r="CB127" i="1"/>
  <c r="CB129" i="1"/>
  <c r="CC130" i="1" s="1"/>
  <c r="CD131" i="1" s="1"/>
  <c r="CI132" i="1" s="1"/>
  <c r="CN133" i="1" s="1"/>
  <c r="J22" i="1"/>
  <c r="J21" i="1"/>
  <c r="B13" i="20" s="1"/>
  <c r="J19" i="1"/>
  <c r="B11" i="20" s="1"/>
  <c r="J18" i="1"/>
  <c r="K20" i="1" s="1"/>
  <c r="C12" i="20" s="1"/>
  <c r="K11" i="1"/>
  <c r="C15" i="19" s="1"/>
  <c r="B11" i="19"/>
  <c r="J6" i="1"/>
  <c r="K10" i="1" s="1"/>
  <c r="AK97" i="1"/>
  <c r="K7" i="1" l="1"/>
  <c r="C11" i="19" s="1"/>
  <c r="K8" i="1"/>
  <c r="C12" i="19" s="1"/>
  <c r="C8" i="20"/>
  <c r="K21" i="1"/>
  <c r="C13" i="20" s="1"/>
  <c r="K22" i="1"/>
  <c r="K19" i="1"/>
  <c r="C11" i="20" s="1"/>
  <c r="K18" i="1"/>
  <c r="L20" i="1" s="1"/>
  <c r="D12" i="20" s="1"/>
  <c r="B14" i="20"/>
  <c r="K23" i="1"/>
  <c r="P12" i="1"/>
  <c r="U13" i="1" s="1"/>
  <c r="C8" i="19"/>
  <c r="CC126" i="1"/>
  <c r="CC127" i="1"/>
  <c r="CC128" i="1"/>
  <c r="CC129" i="1"/>
  <c r="CD130" i="1" s="1"/>
  <c r="CE131" i="1" s="1"/>
  <c r="CJ132" i="1" s="1"/>
  <c r="CO133" i="1" s="1"/>
  <c r="Q132" i="1"/>
  <c r="V133" i="1" s="1"/>
  <c r="K9" i="1"/>
  <c r="C13" i="19" s="1"/>
  <c r="K6" i="1"/>
  <c r="AA119" i="1"/>
  <c r="AB120" i="1" s="1"/>
  <c r="AG121" i="1" s="1"/>
  <c r="AL122" i="1" s="1"/>
  <c r="I17" i="25"/>
  <c r="H17" i="25"/>
  <c r="G17" i="25"/>
  <c r="F17" i="25"/>
  <c r="E16" i="25"/>
  <c r="E17" i="25"/>
  <c r="B13" i="28"/>
  <c r="B14" i="28"/>
  <c r="B16" i="28"/>
  <c r="B17" i="28"/>
  <c r="B18" i="28"/>
  <c r="H17" i="30"/>
  <c r="G17" i="30"/>
  <c r="F17" i="30"/>
  <c r="E17" i="30"/>
  <c r="N16" i="24"/>
  <c r="M11" i="24"/>
  <c r="M13" i="24"/>
  <c r="M14" i="24"/>
  <c r="M15" i="24"/>
  <c r="K11" i="24"/>
  <c r="J11" i="24"/>
  <c r="E17" i="24"/>
  <c r="D17" i="31"/>
  <c r="E11" i="31"/>
  <c r="E17" i="31"/>
  <c r="C17" i="31"/>
  <c r="B16" i="31"/>
  <c r="B17" i="31"/>
  <c r="E4" i="31"/>
  <c r="E4" i="24"/>
  <c r="D11" i="23"/>
  <c r="F11" i="21"/>
  <c r="E4" i="23"/>
  <c r="G11" i="23"/>
  <c r="F11" i="23"/>
  <c r="E11" i="23"/>
  <c r="C11" i="23"/>
  <c r="C17" i="23"/>
  <c r="B11" i="23"/>
  <c r="B16" i="23"/>
  <c r="B17" i="23"/>
  <c r="D11" i="22"/>
  <c r="C11" i="22"/>
  <c r="C17" i="22"/>
  <c r="B11" i="22"/>
  <c r="B17" i="22"/>
  <c r="H11" i="21"/>
  <c r="G11" i="21"/>
  <c r="E11" i="21"/>
  <c r="D11" i="21"/>
  <c r="C11" i="21"/>
  <c r="B11" i="21"/>
  <c r="B17" i="21"/>
  <c r="E4" i="32"/>
  <c r="F17" i="20"/>
  <c r="E17" i="20"/>
  <c r="H17" i="19"/>
  <c r="G16" i="19"/>
  <c r="G17" i="19"/>
  <c r="E4" i="25"/>
  <c r="E4" i="26"/>
  <c r="E4" i="27"/>
  <c r="E4" i="28"/>
  <c r="E4" i="29"/>
  <c r="E4" i="30"/>
  <c r="E4" i="22"/>
  <c r="E4" i="21"/>
  <c r="E4" i="20"/>
  <c r="E4" i="19"/>
  <c r="C17" i="26"/>
  <c r="B17" i="26"/>
  <c r="C18" i="29"/>
  <c r="F17" i="27"/>
  <c r="C147" i="1"/>
  <c r="BI85" i="1"/>
  <c r="BU85" i="1"/>
  <c r="BN85" i="1"/>
  <c r="AA85" i="1"/>
  <c r="Z85" i="1"/>
  <c r="X85" i="1"/>
  <c r="W85" i="1"/>
  <c r="D17" i="23"/>
  <c r="C15" i="23"/>
  <c r="B15" i="23"/>
  <c r="G14" i="23"/>
  <c r="C14" i="23"/>
  <c r="B14" i="23"/>
  <c r="G13" i="23"/>
  <c r="C13" i="23"/>
  <c r="B13" i="23"/>
  <c r="E15" i="22"/>
  <c r="J17" i="22"/>
  <c r="H17" i="22"/>
  <c r="G17" i="22"/>
  <c r="E17" i="22"/>
  <c r="D17" i="22"/>
  <c r="D15" i="22"/>
  <c r="C15" i="22"/>
  <c r="B15" i="22"/>
  <c r="D14" i="22"/>
  <c r="C14" i="22"/>
  <c r="B14" i="22"/>
  <c r="D13" i="22"/>
  <c r="C13" i="22"/>
  <c r="B13" i="22"/>
  <c r="F17" i="22"/>
  <c r="F15" i="21"/>
  <c r="J17" i="21"/>
  <c r="G17" i="21"/>
  <c r="F17" i="21"/>
  <c r="D17" i="21"/>
  <c r="H15" i="21"/>
  <c r="E15" i="21"/>
  <c r="D15" i="21"/>
  <c r="C15" i="21"/>
  <c r="H14" i="21"/>
  <c r="F14" i="21"/>
  <c r="E14" i="21"/>
  <c r="D14" i="21"/>
  <c r="C14" i="21"/>
  <c r="H13" i="21"/>
  <c r="F13" i="21"/>
  <c r="E13" i="21"/>
  <c r="D13" i="21"/>
  <c r="C13" i="21"/>
  <c r="B15" i="21"/>
  <c r="B14" i="21"/>
  <c r="B13" i="21"/>
  <c r="C17" i="21"/>
  <c r="L10" i="1" l="1"/>
  <c r="L9" i="1"/>
  <c r="L8" i="1"/>
  <c r="L7" i="1"/>
  <c r="L6" i="1" s="1"/>
  <c r="D8" i="19"/>
  <c r="D12" i="19"/>
  <c r="U209" i="1"/>
  <c r="U210" i="1" s="1"/>
  <c r="N17" i="24"/>
  <c r="C14" i="19"/>
  <c r="D8" i="20"/>
  <c r="L22" i="1"/>
  <c r="L21" i="1"/>
  <c r="D13" i="20" s="1"/>
  <c r="L19" i="1"/>
  <c r="D11" i="20" s="1"/>
  <c r="L18" i="1"/>
  <c r="M20" i="1" s="1"/>
  <c r="P24" i="1"/>
  <c r="AJ25" i="1" s="1"/>
  <c r="C15" i="20"/>
  <c r="C14" i="20"/>
  <c r="L23" i="1"/>
  <c r="CD126" i="1"/>
  <c r="H8" i="27"/>
  <c r="CD129" i="1"/>
  <c r="CE130" i="1" s="1"/>
  <c r="CF131" i="1" s="1"/>
  <c r="CK132" i="1" s="1"/>
  <c r="CP133" i="1" s="1"/>
  <c r="CD127" i="1"/>
  <c r="CD128" i="1"/>
  <c r="D11" i="19"/>
  <c r="D13" i="19"/>
  <c r="B15" i="28"/>
  <c r="CM143" i="1"/>
  <c r="DG144" i="1" s="1"/>
  <c r="I16" i="21"/>
  <c r="D16" i="22"/>
  <c r="F16" i="22"/>
  <c r="F16" i="21"/>
  <c r="E16" i="21"/>
  <c r="C16" i="22"/>
  <c r="I17" i="22"/>
  <c r="E16" i="22"/>
  <c r="B17" i="29"/>
  <c r="C16" i="21"/>
  <c r="C16" i="23"/>
  <c r="B16" i="21"/>
  <c r="B16" i="26"/>
  <c r="E17" i="21"/>
  <c r="D16" i="21"/>
  <c r="B16" i="22"/>
  <c r="Y85" i="1"/>
  <c r="E16" i="24"/>
  <c r="B18" i="29"/>
  <c r="BO85" i="1"/>
  <c r="C18" i="28"/>
  <c r="BP85" i="1"/>
  <c r="F15" i="23"/>
  <c r="E8" i="19" l="1"/>
  <c r="M8" i="1"/>
  <c r="E12" i="19" s="1"/>
  <c r="CE126" i="1"/>
  <c r="CE129" i="1"/>
  <c r="CF130" i="1" s="1"/>
  <c r="CG131" i="1" s="1"/>
  <c r="CL132" i="1" s="1"/>
  <c r="CQ133" i="1" s="1"/>
  <c r="CE128" i="1"/>
  <c r="CE127" i="1"/>
  <c r="D14" i="19"/>
  <c r="M23" i="1"/>
  <c r="D14" i="20"/>
  <c r="D15" i="20"/>
  <c r="Q24" i="1"/>
  <c r="AK25" i="1" s="1"/>
  <c r="F17" i="24"/>
  <c r="M22" i="1"/>
  <c r="M18" i="1"/>
  <c r="N20" i="1" s="1"/>
  <c r="M19" i="1"/>
  <c r="M21" i="1"/>
  <c r="D15" i="19"/>
  <c r="Q12" i="1"/>
  <c r="V13" i="1" s="1"/>
  <c r="CL143" i="1"/>
  <c r="DF144" i="1" s="1"/>
  <c r="M7" i="1"/>
  <c r="E11" i="19" s="1"/>
  <c r="M10" i="1"/>
  <c r="M6" i="1"/>
  <c r="M9" i="1"/>
  <c r="E13" i="19" s="1"/>
  <c r="E16" i="30"/>
  <c r="CK143" i="1"/>
  <c r="DE144" i="1" s="1"/>
  <c r="CG142" i="1"/>
  <c r="H17" i="21"/>
  <c r="G16" i="21"/>
  <c r="C16" i="26"/>
  <c r="H17" i="23"/>
  <c r="G16" i="23"/>
  <c r="CH142" i="1"/>
  <c r="B15" i="26" s="1"/>
  <c r="D18" i="28"/>
  <c r="C17" i="28"/>
  <c r="F15" i="31"/>
  <c r="BJ85" i="1"/>
  <c r="AC85" i="1"/>
  <c r="L15" i="24"/>
  <c r="BK85" i="1"/>
  <c r="F14" i="23"/>
  <c r="F13" i="23"/>
  <c r="C17" i="1"/>
  <c r="C136" i="1"/>
  <c r="C171" i="1"/>
  <c r="C183" i="1"/>
  <c r="C125" i="1"/>
  <c r="C113" i="1"/>
  <c r="C101" i="1"/>
  <c r="C89" i="1"/>
  <c r="C77" i="1"/>
  <c r="C65" i="1"/>
  <c r="C53" i="1"/>
  <c r="C41" i="1"/>
  <c r="C29" i="1"/>
  <c r="C5" i="1"/>
  <c r="F8" i="19" l="1"/>
  <c r="N8" i="1"/>
  <c r="F12" i="19" s="1"/>
  <c r="V209" i="1"/>
  <c r="V210" i="1" s="1"/>
  <c r="N11" i="1"/>
  <c r="E14" i="19"/>
  <c r="N23" i="1"/>
  <c r="R12" i="1"/>
  <c r="W13" i="1" s="1"/>
  <c r="E15" i="19"/>
  <c r="E17" i="26"/>
  <c r="R24" i="1"/>
  <c r="AL25" i="1" s="1"/>
  <c r="N21" i="1"/>
  <c r="N19" i="1"/>
  <c r="N22" i="1"/>
  <c r="N18" i="1"/>
  <c r="O20" i="1" s="1"/>
  <c r="CF126" i="1"/>
  <c r="CF129" i="1"/>
  <c r="CG130" i="1" s="1"/>
  <c r="CH131" i="1" s="1"/>
  <c r="CM132" i="1" s="1"/>
  <c r="CR133" i="1" s="1"/>
  <c r="CF128" i="1"/>
  <c r="CF127" i="1"/>
  <c r="N10" i="1"/>
  <c r="N6" i="1"/>
  <c r="N7" i="1"/>
  <c r="F11" i="19" s="1"/>
  <c r="N9" i="1"/>
  <c r="F13" i="19" s="1"/>
  <c r="B15" i="31"/>
  <c r="B13" i="31"/>
  <c r="B14" i="31"/>
  <c r="B11" i="31"/>
  <c r="AI85" i="1"/>
  <c r="AG186" i="1"/>
  <c r="AI187" i="1" s="1"/>
  <c r="B13" i="32" s="1"/>
  <c r="B11" i="26"/>
  <c r="B16" i="29"/>
  <c r="D16" i="23"/>
  <c r="BQ85" i="1"/>
  <c r="M16" i="24"/>
  <c r="K17" i="31"/>
  <c r="G16" i="31"/>
  <c r="E15" i="25"/>
  <c r="B13" i="26"/>
  <c r="B14" i="26"/>
  <c r="F13" i="31"/>
  <c r="F14" i="31"/>
  <c r="AD85" i="1"/>
  <c r="E15" i="24"/>
  <c r="L13" i="24"/>
  <c r="L14" i="24"/>
  <c r="K15" i="24"/>
  <c r="G8" i="19" l="1"/>
  <c r="O8" i="1"/>
  <c r="G12" i="19" s="1"/>
  <c r="W209" i="1"/>
  <c r="W210" i="1" s="1"/>
  <c r="H17" i="24"/>
  <c r="O11" i="1"/>
  <c r="F14" i="19"/>
  <c r="S24" i="1"/>
  <c r="AM25" i="1" s="1"/>
  <c r="CG126" i="1"/>
  <c r="CG129" i="1"/>
  <c r="CH130" i="1" s="1"/>
  <c r="CI131" i="1" s="1"/>
  <c r="CN132" i="1" s="1"/>
  <c r="CS133" i="1" s="1"/>
  <c r="CG128" i="1"/>
  <c r="CG127" i="1"/>
  <c r="O21" i="1"/>
  <c r="O19" i="1"/>
  <c r="O22" i="1"/>
  <c r="O18" i="1"/>
  <c r="P20" i="1" s="1"/>
  <c r="O23" i="1"/>
  <c r="S12" i="1"/>
  <c r="X13" i="1" s="1"/>
  <c r="F15" i="19"/>
  <c r="O9" i="1"/>
  <c r="G13" i="19" s="1"/>
  <c r="O10" i="1"/>
  <c r="P11" i="1" s="1"/>
  <c r="U12" i="1" s="1"/>
  <c r="Z13" i="1" s="1"/>
  <c r="Z209" i="1" s="1"/>
  <c r="O6" i="1"/>
  <c r="O7" i="1"/>
  <c r="G11" i="19" s="1"/>
  <c r="C16" i="31"/>
  <c r="F17" i="31"/>
  <c r="AJ85" i="1"/>
  <c r="AH186" i="1"/>
  <c r="AJ187" i="1" s="1"/>
  <c r="C13" i="28"/>
  <c r="C16" i="28"/>
  <c r="C14" i="28"/>
  <c r="E18" i="28"/>
  <c r="B11" i="28"/>
  <c r="D17" i="28"/>
  <c r="B12" i="26"/>
  <c r="F16" i="25"/>
  <c r="B15" i="29"/>
  <c r="B14" i="29"/>
  <c r="L16" i="24"/>
  <c r="L11" i="24"/>
  <c r="F11" i="31"/>
  <c r="F16" i="24"/>
  <c r="E14" i="24"/>
  <c r="E13" i="24"/>
  <c r="BS85" i="1"/>
  <c r="K14" i="24"/>
  <c r="K13" i="24"/>
  <c r="E17" i="23"/>
  <c r="H8" i="19" l="1"/>
  <c r="P8" i="1"/>
  <c r="X209" i="1"/>
  <c r="X210" i="1" s="1"/>
  <c r="E8" i="20"/>
  <c r="P21" i="1"/>
  <c r="P18" i="1"/>
  <c r="Q20" i="1" s="1"/>
  <c r="P22" i="1"/>
  <c r="Q23" i="1" s="1"/>
  <c r="V24" i="1" s="1"/>
  <c r="AP25" i="1" s="1"/>
  <c r="P19" i="1"/>
  <c r="P23" i="1"/>
  <c r="U24" i="1" s="1"/>
  <c r="AO25" i="1" s="1"/>
  <c r="G17" i="20" s="1"/>
  <c r="T24" i="1"/>
  <c r="M17" i="24"/>
  <c r="T12" i="1"/>
  <c r="H16" i="19" s="1"/>
  <c r="G15" i="19"/>
  <c r="CH126" i="1"/>
  <c r="CH129" i="1"/>
  <c r="CI130" i="1" s="1"/>
  <c r="CJ131" i="1" s="1"/>
  <c r="CO132" i="1" s="1"/>
  <c r="CT133" i="1" s="1"/>
  <c r="CH128" i="1"/>
  <c r="CH127" i="1"/>
  <c r="G14" i="19"/>
  <c r="P10" i="1"/>
  <c r="Q11" i="1" s="1"/>
  <c r="V12" i="1" s="1"/>
  <c r="AA13" i="1" s="1"/>
  <c r="P7" i="1"/>
  <c r="P9" i="1"/>
  <c r="P6" i="1"/>
  <c r="Q8" i="1" s="1"/>
  <c r="G17" i="24"/>
  <c r="AE85" i="1"/>
  <c r="B11" i="32"/>
  <c r="AI186" i="1"/>
  <c r="B12" i="32" s="1"/>
  <c r="C15" i="28"/>
  <c r="E11" i="24"/>
  <c r="B13" i="29"/>
  <c r="C17" i="29"/>
  <c r="AF85" i="1"/>
  <c r="BT85" i="1"/>
  <c r="AA209" i="1" l="1"/>
  <c r="AA210" i="1" s="1"/>
  <c r="Y13" i="1"/>
  <c r="Y209" i="1" s="1"/>
  <c r="Q19" i="1"/>
  <c r="Q18" i="1"/>
  <c r="R20" i="1" s="1"/>
  <c r="Q22" i="1"/>
  <c r="R23" i="1" s="1"/>
  <c r="W24" i="1" s="1"/>
  <c r="AQ25" i="1" s="1"/>
  <c r="Q21" i="1"/>
  <c r="CI126" i="1"/>
  <c r="I8" i="27"/>
  <c r="CI129" i="1"/>
  <c r="CJ130" i="1" s="1"/>
  <c r="CK131" i="1" s="1"/>
  <c r="CP132" i="1" s="1"/>
  <c r="CU133" i="1" s="1"/>
  <c r="CI128" i="1"/>
  <c r="CI127" i="1"/>
  <c r="AN25" i="1"/>
  <c r="E16" i="20"/>
  <c r="Q7" i="1"/>
  <c r="Q10" i="1"/>
  <c r="R11" i="1" s="1"/>
  <c r="W12" i="1" s="1"/>
  <c r="AB13" i="1" s="1"/>
  <c r="Q6" i="1"/>
  <c r="R8" i="1" s="1"/>
  <c r="Q9" i="1"/>
  <c r="AL85" i="1"/>
  <c r="AK187" i="1"/>
  <c r="AJ186" i="1"/>
  <c r="AL187" i="1" s="1"/>
  <c r="G17" i="27"/>
  <c r="F16" i="27"/>
  <c r="D18" i="29"/>
  <c r="AG85" i="1"/>
  <c r="C15" i="31"/>
  <c r="G15" i="23"/>
  <c r="G15" i="21"/>
  <c r="AB209" i="1" l="1"/>
  <c r="AB210" i="1" s="1"/>
  <c r="CJ126" i="1"/>
  <c r="CJ128" i="1"/>
  <c r="CJ127" i="1"/>
  <c r="CJ129" i="1"/>
  <c r="CK130" i="1" s="1"/>
  <c r="CL131" i="1" s="1"/>
  <c r="CQ132" i="1" s="1"/>
  <c r="CV133" i="1" s="1"/>
  <c r="R22" i="1"/>
  <c r="S23" i="1" s="1"/>
  <c r="X24" i="1" s="1"/>
  <c r="AR25" i="1" s="1"/>
  <c r="R21" i="1"/>
  <c r="R19" i="1"/>
  <c r="R18" i="1"/>
  <c r="S20" i="1" s="1"/>
  <c r="I17" i="19"/>
  <c r="R7" i="1"/>
  <c r="R9" i="1"/>
  <c r="R10" i="1"/>
  <c r="S11" i="1" s="1"/>
  <c r="X12" i="1" s="1"/>
  <c r="AC13" i="1" s="1"/>
  <c r="R6" i="1"/>
  <c r="S8" i="1" s="1"/>
  <c r="AM85" i="1"/>
  <c r="AK186" i="1"/>
  <c r="AM187" i="1" s="1"/>
  <c r="I17" i="23"/>
  <c r="H16" i="23"/>
  <c r="I17" i="21"/>
  <c r="H16" i="21"/>
  <c r="AH85" i="1"/>
  <c r="C13" i="31"/>
  <c r="C14" i="31"/>
  <c r="D15" i="23"/>
  <c r="G14" i="21"/>
  <c r="G13" i="21"/>
  <c r="AC209" i="1" l="1"/>
  <c r="AC210" i="1" s="1"/>
  <c r="S19" i="1"/>
  <c r="S18" i="1"/>
  <c r="T20" i="1" s="1"/>
  <c r="E12" i="20" s="1"/>
  <c r="S22" i="1"/>
  <c r="T23" i="1" s="1"/>
  <c r="S21" i="1"/>
  <c r="Y210" i="1"/>
  <c r="Z210" i="1"/>
  <c r="CK126" i="1"/>
  <c r="CK127" i="1"/>
  <c r="CK128" i="1"/>
  <c r="CK129" i="1"/>
  <c r="CL130" i="1" s="1"/>
  <c r="CM131" i="1" s="1"/>
  <c r="CR132" i="1" s="1"/>
  <c r="CW133" i="1" s="1"/>
  <c r="S9" i="1"/>
  <c r="S10" i="1"/>
  <c r="T11" i="1" s="1"/>
  <c r="Y12" i="1" s="1"/>
  <c r="AD13" i="1" s="1"/>
  <c r="S7" i="1"/>
  <c r="S6" i="1"/>
  <c r="T8" i="1" s="1"/>
  <c r="H12" i="19" s="1"/>
  <c r="AL186" i="1"/>
  <c r="AN187" i="1" s="1"/>
  <c r="D14" i="28"/>
  <c r="D16" i="28"/>
  <c r="C11" i="28"/>
  <c r="C11" i="31"/>
  <c r="F15" i="24"/>
  <c r="G17" i="31"/>
  <c r="D14" i="23"/>
  <c r="D13" i="23"/>
  <c r="AD209" i="1" l="1"/>
  <c r="AD210" i="1" s="1"/>
  <c r="H15" i="19"/>
  <c r="T21" i="1"/>
  <c r="E13" i="20" s="1"/>
  <c r="T19" i="1"/>
  <c r="E11" i="20" s="1"/>
  <c r="T18" i="1"/>
  <c r="U20" i="1" s="1"/>
  <c r="T22" i="1"/>
  <c r="Y24" i="1"/>
  <c r="E15" i="20"/>
  <c r="AN85" i="1"/>
  <c r="H16" i="24"/>
  <c r="CL126" i="1"/>
  <c r="CL129" i="1"/>
  <c r="CM130" i="1" s="1"/>
  <c r="CN131" i="1" s="1"/>
  <c r="CS132" i="1" s="1"/>
  <c r="CX133" i="1" s="1"/>
  <c r="CL127" i="1"/>
  <c r="CL128" i="1"/>
  <c r="T10" i="1"/>
  <c r="U11" i="1" s="1"/>
  <c r="Z12" i="1" s="1"/>
  <c r="T6" i="1"/>
  <c r="T7" i="1"/>
  <c r="T9" i="1"/>
  <c r="H13" i="19" s="1"/>
  <c r="AO85" i="1"/>
  <c r="AM186" i="1"/>
  <c r="AO187" i="1" s="1"/>
  <c r="D13" i="28"/>
  <c r="D15" i="28"/>
  <c r="I16" i="19"/>
  <c r="C16" i="29"/>
  <c r="B11" i="29"/>
  <c r="F13" i="24"/>
  <c r="F14" i="24"/>
  <c r="I8" i="19" l="1"/>
  <c r="U8" i="1"/>
  <c r="AS25" i="1"/>
  <c r="U23" i="1"/>
  <c r="Z24" i="1" s="1"/>
  <c r="AT25" i="1" s="1"/>
  <c r="E14" i="20"/>
  <c r="U22" i="1"/>
  <c r="V23" i="1" s="1"/>
  <c r="AA24" i="1" s="1"/>
  <c r="AU25" i="1" s="1"/>
  <c r="U21" i="1"/>
  <c r="U19" i="1"/>
  <c r="U18" i="1"/>
  <c r="V20" i="1" s="1"/>
  <c r="H14" i="19"/>
  <c r="CM126" i="1"/>
  <c r="CM129" i="1"/>
  <c r="CN130" i="1" s="1"/>
  <c r="CO131" i="1" s="1"/>
  <c r="CT132" i="1" s="1"/>
  <c r="CY133" i="1" s="1"/>
  <c r="CM128" i="1"/>
  <c r="CM127" i="1"/>
  <c r="U7" i="1"/>
  <c r="U10" i="1"/>
  <c r="V11" i="1" s="1"/>
  <c r="AA12" i="1" s="1"/>
  <c r="AE13" i="1" s="1"/>
  <c r="U9" i="1"/>
  <c r="U6" i="1"/>
  <c r="V8" i="1" s="1"/>
  <c r="H11" i="19"/>
  <c r="AP85" i="1"/>
  <c r="G11" i="24"/>
  <c r="AN186" i="1"/>
  <c r="AP187" i="1" s="1"/>
  <c r="F13" i="27"/>
  <c r="F11" i="27"/>
  <c r="F15" i="27"/>
  <c r="F18" i="28"/>
  <c r="E17" i="28"/>
  <c r="J17" i="19"/>
  <c r="F11" i="24"/>
  <c r="F17" i="23"/>
  <c r="E16" i="23"/>
  <c r="G16" i="24"/>
  <c r="C15" i="29"/>
  <c r="C14" i="29"/>
  <c r="AE209" i="1" l="1"/>
  <c r="AE210" i="1" s="1"/>
  <c r="CN126" i="1"/>
  <c r="J8" i="27"/>
  <c r="CN129" i="1"/>
  <c r="CO130" i="1" s="1"/>
  <c r="CP131" i="1" s="1"/>
  <c r="CU132" i="1" s="1"/>
  <c r="CZ133" i="1" s="1"/>
  <c r="CN128" i="1"/>
  <c r="CN127" i="1"/>
  <c r="V21" i="1"/>
  <c r="V22" i="1"/>
  <c r="W23" i="1" s="1"/>
  <c r="AB24" i="1" s="1"/>
  <c r="AV25" i="1" s="1"/>
  <c r="H17" i="20" s="1"/>
  <c r="V18" i="1"/>
  <c r="W20" i="1" s="1"/>
  <c r="V19" i="1"/>
  <c r="V7" i="1"/>
  <c r="V9" i="1"/>
  <c r="V10" i="1"/>
  <c r="W11" i="1" s="1"/>
  <c r="AB12" i="1" s="1"/>
  <c r="AF13" i="1" s="1"/>
  <c r="V6" i="1"/>
  <c r="W8" i="1" s="1"/>
  <c r="AQ85" i="1"/>
  <c r="AO186" i="1"/>
  <c r="F12" i="27"/>
  <c r="G16" i="27"/>
  <c r="F14" i="27"/>
  <c r="C13" i="29"/>
  <c r="AF209" i="1" l="1"/>
  <c r="AF210" i="1" s="1"/>
  <c r="W21" i="1"/>
  <c r="W19" i="1"/>
  <c r="W22" i="1"/>
  <c r="X23" i="1" s="1"/>
  <c r="AC24" i="1" s="1"/>
  <c r="AW25" i="1" s="1"/>
  <c r="W18" i="1"/>
  <c r="X20" i="1" s="1"/>
  <c r="CO126" i="1"/>
  <c r="CO129" i="1"/>
  <c r="CP130" i="1" s="1"/>
  <c r="CQ131" i="1" s="1"/>
  <c r="CV132" i="1" s="1"/>
  <c r="DA133" i="1" s="1"/>
  <c r="CO128" i="1"/>
  <c r="CO127" i="1"/>
  <c r="W9" i="1"/>
  <c r="W7" i="1"/>
  <c r="W10" i="1"/>
  <c r="X11" i="1" s="1"/>
  <c r="AC12" i="1" s="1"/>
  <c r="AG13" i="1" s="1"/>
  <c r="W6" i="1"/>
  <c r="X8" i="1" s="1"/>
  <c r="AQ187" i="1"/>
  <c r="AP186" i="1"/>
  <c r="AR187" i="1" s="1"/>
  <c r="D16" i="31"/>
  <c r="E18" i="29"/>
  <c r="D17" i="29"/>
  <c r="AG209" i="1" l="1"/>
  <c r="AG210" i="1" s="1"/>
  <c r="CP126" i="1"/>
  <c r="CP129" i="1"/>
  <c r="CQ130" i="1" s="1"/>
  <c r="CR131" i="1" s="1"/>
  <c r="CW132" i="1" s="1"/>
  <c r="DB133" i="1" s="1"/>
  <c r="CP128" i="1"/>
  <c r="CP127" i="1"/>
  <c r="X22" i="1"/>
  <c r="Y23" i="1" s="1"/>
  <c r="X19" i="1"/>
  <c r="X21" i="1"/>
  <c r="X18" i="1"/>
  <c r="Y20" i="1" s="1"/>
  <c r="X7" i="1"/>
  <c r="X10" i="1"/>
  <c r="Y11" i="1" s="1"/>
  <c r="I15" i="19" s="1"/>
  <c r="X9" i="1"/>
  <c r="X6" i="1"/>
  <c r="Y8" i="1" s="1"/>
  <c r="I12" i="19" s="1"/>
  <c r="AS85" i="1"/>
  <c r="AQ186" i="1"/>
  <c r="AS187" i="1" s="1"/>
  <c r="D11" i="28"/>
  <c r="H17" i="31"/>
  <c r="AD12" i="1" l="1"/>
  <c r="AH13" i="1" s="1"/>
  <c r="AH209" i="1" s="1"/>
  <c r="AH210" i="1" s="1"/>
  <c r="AD24" i="1"/>
  <c r="Y22" i="1"/>
  <c r="Y19" i="1"/>
  <c r="Y18" i="1"/>
  <c r="Z20" i="1" s="1"/>
  <c r="Y21" i="1"/>
  <c r="CQ126" i="1"/>
  <c r="CQ129" i="1"/>
  <c r="CR130" i="1" s="1"/>
  <c r="CS131" i="1" s="1"/>
  <c r="CQ128" i="1"/>
  <c r="CQ127" i="1"/>
  <c r="Y7" i="1"/>
  <c r="I11" i="19" s="1"/>
  <c r="Y9" i="1"/>
  <c r="I13" i="19" s="1"/>
  <c r="Y6" i="1"/>
  <c r="Y10" i="1"/>
  <c r="Z11" i="1" s="1"/>
  <c r="AR186" i="1"/>
  <c r="AT187" i="1" s="1"/>
  <c r="E14" i="28"/>
  <c r="E16" i="28"/>
  <c r="G15" i="24"/>
  <c r="E15" i="23"/>
  <c r="J8" i="19" l="1"/>
  <c r="Z8" i="1"/>
  <c r="CX132" i="1"/>
  <c r="DC133" i="1" s="1"/>
  <c r="CR126" i="1"/>
  <c r="CR128" i="1"/>
  <c r="CR127" i="1"/>
  <c r="CR129" i="1"/>
  <c r="CS130" i="1" s="1"/>
  <c r="CT131" i="1" s="1"/>
  <c r="Z22" i="1"/>
  <c r="AA23" i="1" s="1"/>
  <c r="AF24" i="1" s="1"/>
  <c r="AZ25" i="1" s="1"/>
  <c r="Z19" i="1"/>
  <c r="Z18" i="1"/>
  <c r="AA20" i="1" s="1"/>
  <c r="Z21" i="1"/>
  <c r="Z23" i="1"/>
  <c r="AE24" i="1" s="1"/>
  <c r="AY25" i="1" s="1"/>
  <c r="AX25" i="1"/>
  <c r="I14" i="19"/>
  <c r="Z7" i="1"/>
  <c r="Z9" i="1"/>
  <c r="Z10" i="1"/>
  <c r="AA11" i="1" s="1"/>
  <c r="AE12" i="1" s="1"/>
  <c r="AI13" i="1" s="1"/>
  <c r="AI209" i="1" s="1"/>
  <c r="Z6" i="1"/>
  <c r="AA8" i="1" s="1"/>
  <c r="I16" i="24"/>
  <c r="AT85" i="1"/>
  <c r="AU85" i="1"/>
  <c r="AS186" i="1"/>
  <c r="AU187" i="1" s="1"/>
  <c r="G13" i="27"/>
  <c r="G11" i="27"/>
  <c r="G15" i="27"/>
  <c r="E13" i="28"/>
  <c r="E15" i="28"/>
  <c r="J16" i="19"/>
  <c r="G17" i="23"/>
  <c r="F16" i="23"/>
  <c r="C11" i="29"/>
  <c r="I17" i="24"/>
  <c r="G14" i="24"/>
  <c r="G13" i="24"/>
  <c r="E14" i="23"/>
  <c r="E13" i="23"/>
  <c r="CY132" i="1" l="1"/>
  <c r="DD133" i="1" s="1"/>
  <c r="AA19" i="1"/>
  <c r="AA18" i="1"/>
  <c r="AB20" i="1" s="1"/>
  <c r="AA22" i="1"/>
  <c r="AB23" i="1" s="1"/>
  <c r="AG24" i="1" s="1"/>
  <c r="BA25" i="1" s="1"/>
  <c r="AA21" i="1"/>
  <c r="K17" i="19"/>
  <c r="AI210" i="1"/>
  <c r="CS126" i="1"/>
  <c r="K8" i="27"/>
  <c r="CS127" i="1"/>
  <c r="CS128" i="1"/>
  <c r="CS129" i="1"/>
  <c r="CT130" i="1" s="1"/>
  <c r="CU131" i="1" s="1"/>
  <c r="AA9" i="1"/>
  <c r="AA10" i="1"/>
  <c r="AB11" i="1" s="1"/>
  <c r="AF12" i="1" s="1"/>
  <c r="AJ13" i="1" s="1"/>
  <c r="AJ209" i="1" s="1"/>
  <c r="AA7" i="1"/>
  <c r="AA6" i="1"/>
  <c r="AB8" i="1" s="1"/>
  <c r="AV85" i="1"/>
  <c r="AT186" i="1"/>
  <c r="AV187" i="1" s="1"/>
  <c r="G12" i="27"/>
  <c r="G14" i="27"/>
  <c r="G18" i="28"/>
  <c r="F17" i="28"/>
  <c r="D16" i="29"/>
  <c r="D15" i="31"/>
  <c r="CZ132" i="1" l="1"/>
  <c r="DE133" i="1" s="1"/>
  <c r="AJ210" i="1"/>
  <c r="J17" i="24"/>
  <c r="AB21" i="1"/>
  <c r="AB19" i="1"/>
  <c r="AB22" i="1"/>
  <c r="AC23" i="1" s="1"/>
  <c r="AH24" i="1" s="1"/>
  <c r="BB25" i="1" s="1"/>
  <c r="I17" i="20" s="1"/>
  <c r="AB18" i="1"/>
  <c r="AC20" i="1" s="1"/>
  <c r="CT126" i="1"/>
  <c r="CT129" i="1"/>
  <c r="CU130" i="1" s="1"/>
  <c r="CV131" i="1" s="1"/>
  <c r="CT128" i="1"/>
  <c r="CT127" i="1"/>
  <c r="AB10" i="1"/>
  <c r="AC11" i="1" s="1"/>
  <c r="AG12" i="1" s="1"/>
  <c r="AK13" i="1" s="1"/>
  <c r="AB9" i="1"/>
  <c r="AB6" i="1"/>
  <c r="AC8" i="1" s="1"/>
  <c r="AB7" i="1"/>
  <c r="AW85" i="1"/>
  <c r="AU186" i="1"/>
  <c r="AW187" i="1" s="1"/>
  <c r="D14" i="29"/>
  <c r="D15" i="29"/>
  <c r="D14" i="31"/>
  <c r="D13" i="31"/>
  <c r="DA132" i="1" l="1"/>
  <c r="DF133" i="1" s="1"/>
  <c r="AK209" i="1"/>
  <c r="AK210" i="1" s="1"/>
  <c r="CU126" i="1"/>
  <c r="CU129" i="1"/>
  <c r="CV130" i="1" s="1"/>
  <c r="CW131" i="1" s="1"/>
  <c r="CU128" i="1"/>
  <c r="CU127" i="1"/>
  <c r="AC21" i="1"/>
  <c r="AC18" i="1"/>
  <c r="AD20" i="1" s="1"/>
  <c r="AC22" i="1"/>
  <c r="AD23" i="1" s="1"/>
  <c r="AC19" i="1"/>
  <c r="AC10" i="1"/>
  <c r="AD11" i="1" s="1"/>
  <c r="AH12" i="1" s="1"/>
  <c r="AL13" i="1" s="1"/>
  <c r="AC9" i="1"/>
  <c r="AC6" i="1"/>
  <c r="AD8" i="1" s="1"/>
  <c r="J12" i="19" s="1"/>
  <c r="AC7" i="1"/>
  <c r="AV186" i="1"/>
  <c r="D11" i="31"/>
  <c r="D13" i="29"/>
  <c r="F18" i="29"/>
  <c r="E17" i="29"/>
  <c r="DB132" i="1" l="1"/>
  <c r="DG133" i="1" s="1"/>
  <c r="AL209" i="1"/>
  <c r="AL210" i="1" s="1"/>
  <c r="AD21" i="1"/>
  <c r="AD22" i="1"/>
  <c r="AD19" i="1"/>
  <c r="AD18" i="1"/>
  <c r="AE20" i="1" s="1"/>
  <c r="CV126" i="1"/>
  <c r="CV129" i="1"/>
  <c r="CW130" i="1" s="1"/>
  <c r="CX131" i="1" s="1"/>
  <c r="DC132" i="1" s="1"/>
  <c r="DH133" i="1" s="1"/>
  <c r="CV128" i="1"/>
  <c r="CV127" i="1"/>
  <c r="AI24" i="1"/>
  <c r="J15" i="19"/>
  <c r="AD7" i="1"/>
  <c r="J11" i="19" s="1"/>
  <c r="AD9" i="1"/>
  <c r="J13" i="19" s="1"/>
  <c r="AD10" i="1"/>
  <c r="AE11" i="1" s="1"/>
  <c r="AI12" i="1" s="1"/>
  <c r="AD6" i="1"/>
  <c r="AY85" i="1"/>
  <c r="I15" i="24"/>
  <c r="AX187" i="1"/>
  <c r="AW186" i="1"/>
  <c r="AY187" i="1" s="1"/>
  <c r="E11" i="28"/>
  <c r="I17" i="31"/>
  <c r="E16" i="31"/>
  <c r="K8" i="19" l="1"/>
  <c r="AE8" i="1"/>
  <c r="F8" i="20"/>
  <c r="AE18" i="1"/>
  <c r="AF20" i="1" s="1"/>
  <c r="AE19" i="1"/>
  <c r="AE21" i="1"/>
  <c r="AE22" i="1"/>
  <c r="AF23" i="1" s="1"/>
  <c r="AK24" i="1" s="1"/>
  <c r="BE25" i="1" s="1"/>
  <c r="AE23" i="1"/>
  <c r="AJ24" i="1" s="1"/>
  <c r="BD25" i="1" s="1"/>
  <c r="CW126" i="1"/>
  <c r="CW129" i="1"/>
  <c r="CX130" i="1" s="1"/>
  <c r="CY131" i="1" s="1"/>
  <c r="DD132" i="1" s="1"/>
  <c r="DI133" i="1" s="1"/>
  <c r="CW128" i="1"/>
  <c r="CW127" i="1"/>
  <c r="BC25" i="1"/>
  <c r="F16" i="20"/>
  <c r="AM13" i="1"/>
  <c r="K16" i="19"/>
  <c r="AE9" i="1"/>
  <c r="AE10" i="1"/>
  <c r="AF11" i="1" s="1"/>
  <c r="AJ12" i="1" s="1"/>
  <c r="AN13" i="1" s="1"/>
  <c r="AN209" i="1" s="1"/>
  <c r="AE6" i="1"/>
  <c r="AF8" i="1" s="1"/>
  <c r="AE7" i="1"/>
  <c r="J14" i="19"/>
  <c r="I14" i="24"/>
  <c r="I13" i="24"/>
  <c r="AZ85" i="1"/>
  <c r="AX186" i="1"/>
  <c r="AZ187" i="1" s="1"/>
  <c r="L8" i="27" l="1"/>
  <c r="CX128" i="1"/>
  <c r="CX127" i="1"/>
  <c r="CX126" i="1"/>
  <c r="CX129" i="1"/>
  <c r="CY130" i="1" s="1"/>
  <c r="CZ131" i="1" s="1"/>
  <c r="DE132" i="1" s="1"/>
  <c r="DJ133" i="1" s="1"/>
  <c r="AM209" i="1"/>
  <c r="AM210" i="1" s="1"/>
  <c r="AF18" i="1"/>
  <c r="AG20" i="1" s="1"/>
  <c r="AF21" i="1"/>
  <c r="AF19" i="1"/>
  <c r="AF22" i="1"/>
  <c r="AG23" i="1" s="1"/>
  <c r="AL24" i="1" s="1"/>
  <c r="BF25" i="1" s="1"/>
  <c r="AF10" i="1"/>
  <c r="AG11" i="1" s="1"/>
  <c r="AK12" i="1" s="1"/>
  <c r="AO13" i="1" s="1"/>
  <c r="AF9" i="1"/>
  <c r="AF6" i="1"/>
  <c r="AG8" i="1" s="1"/>
  <c r="AF7" i="1"/>
  <c r="I11" i="24"/>
  <c r="AY186" i="1"/>
  <c r="BA187" i="1" s="1"/>
  <c r="F16" i="28"/>
  <c r="CY128" i="1" l="1"/>
  <c r="CY129" i="1"/>
  <c r="CZ130" i="1" s="1"/>
  <c r="DA131" i="1" s="1"/>
  <c r="DF132" i="1" s="1"/>
  <c r="DK133" i="1" s="1"/>
  <c r="CY127" i="1"/>
  <c r="CY126" i="1"/>
  <c r="AN210" i="1"/>
  <c r="L17" i="19"/>
  <c r="AG22" i="1"/>
  <c r="AH23" i="1" s="1"/>
  <c r="AM24" i="1" s="1"/>
  <c r="BG25" i="1" s="1"/>
  <c r="J17" i="20" s="1"/>
  <c r="AG21" i="1"/>
  <c r="AG19" i="1"/>
  <c r="AG18" i="1"/>
  <c r="AH20" i="1" s="1"/>
  <c r="AG7" i="1"/>
  <c r="AG10" i="1"/>
  <c r="AH11" i="1" s="1"/>
  <c r="AL12" i="1" s="1"/>
  <c r="AP13" i="1" s="1"/>
  <c r="AG6" i="1"/>
  <c r="AH8" i="1" s="1"/>
  <c r="AG9" i="1"/>
  <c r="BB85" i="1"/>
  <c r="BA85" i="1"/>
  <c r="J16" i="24"/>
  <c r="AZ186" i="1"/>
  <c r="BB187" i="1" s="1"/>
  <c r="E16" i="29"/>
  <c r="D11" i="29"/>
  <c r="CZ128" i="1" l="1"/>
  <c r="CZ129" i="1"/>
  <c r="DA130" i="1" s="1"/>
  <c r="DB131" i="1" s="1"/>
  <c r="CZ127" i="1"/>
  <c r="CZ126" i="1"/>
  <c r="AH21" i="1"/>
  <c r="AH19" i="1"/>
  <c r="AH18" i="1"/>
  <c r="AI20" i="1" s="1"/>
  <c r="F12" i="20" s="1"/>
  <c r="AH22" i="1"/>
  <c r="AI23" i="1" s="1"/>
  <c r="K17" i="24"/>
  <c r="AH9" i="1"/>
  <c r="AH10" i="1"/>
  <c r="AI11" i="1" s="1"/>
  <c r="AM12" i="1" s="1"/>
  <c r="AQ13" i="1" s="1"/>
  <c r="AH6" i="1"/>
  <c r="AI8" i="1" s="1"/>
  <c r="K12" i="19" s="1"/>
  <c r="AH7" i="1"/>
  <c r="BA186" i="1"/>
  <c r="BC187" i="1" s="1"/>
  <c r="F17" i="29"/>
  <c r="E15" i="29"/>
  <c r="E14" i="29"/>
  <c r="E15" i="31"/>
  <c r="DA127" i="1" l="1"/>
  <c r="DA126" i="1"/>
  <c r="DA129" i="1"/>
  <c r="DB130" i="1" s="1"/>
  <c r="L14" i="27" s="1"/>
  <c r="DA128" i="1"/>
  <c r="DG132" i="1"/>
  <c r="L15" i="27"/>
  <c r="K15" i="19"/>
  <c r="AN24" i="1"/>
  <c r="BH25" i="1" s="1"/>
  <c r="F15" i="20"/>
  <c r="AI19" i="1"/>
  <c r="F11" i="20" s="1"/>
  <c r="AI22" i="1"/>
  <c r="AI18" i="1"/>
  <c r="AJ20" i="1" s="1"/>
  <c r="AI21" i="1"/>
  <c r="F13" i="20" s="1"/>
  <c r="AI9" i="1"/>
  <c r="K13" i="19" s="1"/>
  <c r="AI10" i="1"/>
  <c r="AJ11" i="1" s="1"/>
  <c r="AN12" i="1" s="1"/>
  <c r="AR13" i="1" s="1"/>
  <c r="AI7" i="1"/>
  <c r="K11" i="19" s="1"/>
  <c r="AI6" i="1"/>
  <c r="BD85" i="1"/>
  <c r="BB186" i="1"/>
  <c r="J17" i="31"/>
  <c r="F16" i="31"/>
  <c r="E13" i="29"/>
  <c r="E13" i="31"/>
  <c r="E14" i="31"/>
  <c r="L8" i="19" l="1"/>
  <c r="AJ8" i="1"/>
  <c r="M16" i="27"/>
  <c r="DL133" i="1"/>
  <c r="DB126" i="1"/>
  <c r="DB129" i="1"/>
  <c r="L13" i="27" s="1"/>
  <c r="DB127" i="1"/>
  <c r="L11" i="27" s="1"/>
  <c r="DB128" i="1"/>
  <c r="L12" i="27" s="1"/>
  <c r="K14" i="19"/>
  <c r="G8" i="20"/>
  <c r="AJ18" i="1"/>
  <c r="AK20" i="1" s="1"/>
  <c r="AJ21" i="1"/>
  <c r="AJ22" i="1"/>
  <c r="AK23" i="1" s="1"/>
  <c r="AP24" i="1" s="1"/>
  <c r="BJ25" i="1" s="1"/>
  <c r="AJ19" i="1"/>
  <c r="AJ23" i="1"/>
  <c r="AO24" i="1" s="1"/>
  <c r="F14" i="20"/>
  <c r="AJ10" i="1"/>
  <c r="AK11" i="1" s="1"/>
  <c r="AO12" i="1" s="1"/>
  <c r="AS13" i="1" s="1"/>
  <c r="AJ6" i="1"/>
  <c r="AK8" i="1" s="1"/>
  <c r="AJ9" i="1"/>
  <c r="AJ7" i="1"/>
  <c r="BE85" i="1"/>
  <c r="BD187" i="1"/>
  <c r="BC186" i="1"/>
  <c r="BE187" i="1" s="1"/>
  <c r="N17" i="27" l="1"/>
  <c r="AK18" i="1"/>
  <c r="AL20" i="1" s="1"/>
  <c r="AK19" i="1"/>
  <c r="AK22" i="1"/>
  <c r="AL23" i="1" s="1"/>
  <c r="AQ24" i="1" s="1"/>
  <c r="BK25" i="1" s="1"/>
  <c r="AK21" i="1"/>
  <c r="BI25" i="1"/>
  <c r="G16" i="20"/>
  <c r="L16" i="19"/>
  <c r="AK7" i="1"/>
  <c r="AK9" i="1"/>
  <c r="AK10" i="1"/>
  <c r="AL11" i="1" s="1"/>
  <c r="AP12" i="1" s="1"/>
  <c r="AT13" i="1" s="1"/>
  <c r="AK6" i="1"/>
  <c r="AL8" i="1" s="1"/>
  <c r="J15" i="24"/>
  <c r="BF85" i="1"/>
  <c r="BD186" i="1"/>
  <c r="BF187" i="1" s="1"/>
  <c r="AL21" i="1" l="1"/>
  <c r="AL19" i="1"/>
  <c r="AL18" i="1"/>
  <c r="AM20" i="1" s="1"/>
  <c r="AL22" i="1"/>
  <c r="AM23" i="1" s="1"/>
  <c r="AR24" i="1" s="1"/>
  <c r="BL25" i="1" s="1"/>
  <c r="AL7" i="1"/>
  <c r="AL9" i="1"/>
  <c r="AL10" i="1"/>
  <c r="AM11" i="1" s="1"/>
  <c r="AQ12" i="1" s="1"/>
  <c r="AU13" i="1" s="1"/>
  <c r="AL6" i="1"/>
  <c r="AM8" i="1" s="1"/>
  <c r="J14" i="24"/>
  <c r="J13" i="24"/>
  <c r="BE186" i="1"/>
  <c r="BG187" i="1" s="1"/>
  <c r="F16" i="29"/>
  <c r="AM21" i="1" l="1"/>
  <c r="AM22" i="1"/>
  <c r="AN23" i="1" s="1"/>
  <c r="AS24" i="1" s="1"/>
  <c r="BM25" i="1" s="1"/>
  <c r="AM19" i="1"/>
  <c r="AM18" i="1"/>
  <c r="AN20" i="1" s="1"/>
  <c r="K17" i="20"/>
  <c r="AM9" i="1"/>
  <c r="AM10" i="1"/>
  <c r="AN11" i="1" s="1"/>
  <c r="AR12" i="1" s="1"/>
  <c r="AV13" i="1" s="1"/>
  <c r="AM7" i="1"/>
  <c r="AM6" i="1"/>
  <c r="AN8" i="1" s="1"/>
  <c r="BG85" i="1"/>
  <c r="K16" i="24"/>
  <c r="BF186" i="1"/>
  <c r="BH187" i="1" s="1"/>
  <c r="F15" i="29"/>
  <c r="F14" i="29"/>
  <c r="E11" i="29"/>
  <c r="M17" i="19" l="1"/>
  <c r="AN21" i="1"/>
  <c r="AN19" i="1"/>
  <c r="AN18" i="1"/>
  <c r="AO20" i="1" s="1"/>
  <c r="G12" i="20" s="1"/>
  <c r="AN22" i="1"/>
  <c r="AO23" i="1" s="1"/>
  <c r="L17" i="24"/>
  <c r="AN10" i="1"/>
  <c r="AO11" i="1" s="1"/>
  <c r="AS12" i="1" s="1"/>
  <c r="AW13" i="1" s="1"/>
  <c r="AN9" i="1"/>
  <c r="AN6" i="1"/>
  <c r="AO8" i="1" s="1"/>
  <c r="L12" i="19" s="1"/>
  <c r="AN7" i="1"/>
  <c r="BG186" i="1"/>
  <c r="F13" i="29"/>
  <c r="L15" i="19" l="1"/>
  <c r="AO19" i="1"/>
  <c r="G11" i="20" s="1"/>
  <c r="AO22" i="1"/>
  <c r="AO18" i="1"/>
  <c r="AP20" i="1" s="1"/>
  <c r="AO21" i="1"/>
  <c r="G13" i="20" s="1"/>
  <c r="AT24" i="1"/>
  <c r="BN25" i="1" s="1"/>
  <c r="G15" i="20"/>
  <c r="AO7" i="1"/>
  <c r="L11" i="19" s="1"/>
  <c r="AO6" i="1"/>
  <c r="AO10" i="1"/>
  <c r="AP11" i="1" s="1"/>
  <c r="AT12" i="1" s="1"/>
  <c r="AX13" i="1" s="1"/>
  <c r="AO9" i="1"/>
  <c r="L13" i="19" s="1"/>
  <c r="BI187" i="1"/>
  <c r="BH186" i="1"/>
  <c r="BJ187" i="1" s="1"/>
  <c r="M8" i="19" l="1"/>
  <c r="AP8" i="1"/>
  <c r="L14" i="19"/>
  <c r="H8" i="20"/>
  <c r="AP18" i="1"/>
  <c r="AQ20" i="1" s="1"/>
  <c r="AP22" i="1"/>
  <c r="AQ23" i="1" s="1"/>
  <c r="AV24" i="1" s="1"/>
  <c r="AP19" i="1"/>
  <c r="AP21" i="1"/>
  <c r="AP23" i="1"/>
  <c r="AU24" i="1" s="1"/>
  <c r="BO25" i="1" s="1"/>
  <c r="G14" i="20"/>
  <c r="AP7" i="1"/>
  <c r="AP10" i="1"/>
  <c r="AQ11" i="1" s="1"/>
  <c r="AU12" i="1" s="1"/>
  <c r="AY13" i="1" s="1"/>
  <c r="AP6" i="1"/>
  <c r="AQ8" i="1" s="1"/>
  <c r="AP9" i="1"/>
  <c r="BI186" i="1"/>
  <c r="BK187" i="1" s="1"/>
  <c r="BP25" i="1" l="1"/>
  <c r="H16" i="20"/>
  <c r="AQ18" i="1"/>
  <c r="AR20" i="1" s="1"/>
  <c r="AQ22" i="1"/>
  <c r="AR23" i="1" s="1"/>
  <c r="AW24" i="1" s="1"/>
  <c r="BQ25" i="1" s="1"/>
  <c r="AQ21" i="1"/>
  <c r="AQ19" i="1"/>
  <c r="AQ9" i="1"/>
  <c r="AQ10" i="1"/>
  <c r="AR11" i="1" s="1"/>
  <c r="AV12" i="1" s="1"/>
  <c r="M16" i="19" s="1"/>
  <c r="AQ7" i="1"/>
  <c r="AQ6" i="1"/>
  <c r="AR8" i="1" s="1"/>
  <c r="BJ186" i="1"/>
  <c r="BL187" i="1" s="1"/>
  <c r="AZ13" i="1" l="1"/>
  <c r="AR21" i="1"/>
  <c r="AR19" i="1"/>
  <c r="AR22" i="1"/>
  <c r="AS23" i="1" s="1"/>
  <c r="AX24" i="1" s="1"/>
  <c r="BR25" i="1" s="1"/>
  <c r="AR18" i="1"/>
  <c r="AS20" i="1" s="1"/>
  <c r="AR10" i="1"/>
  <c r="AS11" i="1" s="1"/>
  <c r="AW12" i="1" s="1"/>
  <c r="BA13" i="1" s="1"/>
  <c r="AR7" i="1"/>
  <c r="AR6" i="1"/>
  <c r="AS8" i="1" s="1"/>
  <c r="AR9" i="1"/>
  <c r="BK186" i="1"/>
  <c r="BM187" i="1" s="1"/>
  <c r="F11" i="29"/>
  <c r="AS22" i="1" l="1"/>
  <c r="AT23" i="1" s="1"/>
  <c r="AY24" i="1" s="1"/>
  <c r="BS25" i="1" s="1"/>
  <c r="AS19" i="1"/>
  <c r="AS18" i="1"/>
  <c r="AT20" i="1" s="1"/>
  <c r="AS21" i="1"/>
  <c r="AS6" i="1"/>
  <c r="AT8" i="1" s="1"/>
  <c r="AS9" i="1"/>
  <c r="AS7" i="1"/>
  <c r="AS10" i="1"/>
  <c r="AT11" i="1" s="1"/>
  <c r="AX12" i="1" s="1"/>
  <c r="BB13" i="1" s="1"/>
  <c r="BL186" i="1"/>
  <c r="AT22" i="1" l="1"/>
  <c r="AU23" i="1" s="1"/>
  <c r="AZ24" i="1" s="1"/>
  <c r="BT25" i="1" s="1"/>
  <c r="AT21" i="1"/>
  <c r="AT19" i="1"/>
  <c r="AT18" i="1"/>
  <c r="AU20" i="1" s="1"/>
  <c r="N17" i="19"/>
  <c r="AT7" i="1"/>
  <c r="AT9" i="1"/>
  <c r="AT6" i="1"/>
  <c r="AU8" i="1" s="1"/>
  <c r="AT10" i="1"/>
  <c r="AU11" i="1" s="1"/>
  <c r="AY12" i="1" s="1"/>
  <c r="BC13" i="1" s="1"/>
  <c r="BN187" i="1"/>
  <c r="BM186" i="1"/>
  <c r="BO187" i="1" s="1"/>
  <c r="AU18" i="1" l="1"/>
  <c r="AV20" i="1" s="1"/>
  <c r="H12" i="20" s="1"/>
  <c r="AU22" i="1"/>
  <c r="AV23" i="1" s="1"/>
  <c r="AU21" i="1"/>
  <c r="AU19" i="1"/>
  <c r="AU9" i="1"/>
  <c r="AU10" i="1"/>
  <c r="AV11" i="1" s="1"/>
  <c r="AZ12" i="1" s="1"/>
  <c r="BD13" i="1" s="1"/>
  <c r="AU7" i="1"/>
  <c r="AU6" i="1"/>
  <c r="AV8" i="1" s="1"/>
  <c r="M12" i="19" s="1"/>
  <c r="BN186" i="1"/>
  <c r="BP187" i="1" s="1"/>
  <c r="M15" i="19" l="1"/>
  <c r="BA24" i="1"/>
  <c r="BU25" i="1" s="1"/>
  <c r="H15" i="20"/>
  <c r="AV19" i="1"/>
  <c r="H11" i="20" s="1"/>
  <c r="AV22" i="1"/>
  <c r="AV21" i="1"/>
  <c r="H13" i="20" s="1"/>
  <c r="AV18" i="1"/>
  <c r="AW20" i="1" s="1"/>
  <c r="AV10" i="1"/>
  <c r="AW11" i="1" s="1"/>
  <c r="BA12" i="1" s="1"/>
  <c r="BE13" i="1" s="1"/>
  <c r="AV6" i="1"/>
  <c r="AV9" i="1"/>
  <c r="M13" i="19" s="1"/>
  <c r="AV7" i="1"/>
  <c r="M11" i="19" s="1"/>
  <c r="BO186" i="1"/>
  <c r="BQ187" i="1" s="1"/>
  <c r="N8" i="19" l="1"/>
  <c r="AW8" i="1"/>
  <c r="M14" i="19"/>
  <c r="I8" i="20"/>
  <c r="AW22" i="1"/>
  <c r="AX23" i="1" s="1"/>
  <c r="BC24" i="1" s="1"/>
  <c r="BW25" i="1" s="1"/>
  <c r="AW19" i="1"/>
  <c r="AW18" i="1"/>
  <c r="AX20" i="1" s="1"/>
  <c r="AW21" i="1"/>
  <c r="AW23" i="1"/>
  <c r="BB24" i="1" s="1"/>
  <c r="H14" i="20"/>
  <c r="AW6" i="1"/>
  <c r="AX8" i="1" s="1"/>
  <c r="AW10" i="1"/>
  <c r="AX11" i="1" s="1"/>
  <c r="BB12" i="1" s="1"/>
  <c r="BF13" i="1" s="1"/>
  <c r="AW9" i="1"/>
  <c r="AW7" i="1"/>
  <c r="BP186" i="1"/>
  <c r="BR187" i="1" s="1"/>
  <c r="N16" i="19" l="1"/>
  <c r="BV25" i="1"/>
  <c r="I16" i="20"/>
  <c r="AX19" i="1"/>
  <c r="AX21" i="1"/>
  <c r="AX22" i="1"/>
  <c r="AY23" i="1" s="1"/>
  <c r="BD24" i="1" s="1"/>
  <c r="BX25" i="1" s="1"/>
  <c r="AX18" i="1"/>
  <c r="AY20" i="1" s="1"/>
  <c r="AX7" i="1"/>
  <c r="AX9" i="1"/>
  <c r="AX10" i="1"/>
  <c r="AY11" i="1" s="1"/>
  <c r="BC12" i="1" s="1"/>
  <c r="BG13" i="1" s="1"/>
  <c r="AX6" i="1"/>
  <c r="AY8" i="1" s="1"/>
  <c r="BQ186" i="1"/>
  <c r="BS187" i="1" s="1"/>
  <c r="AY22" i="1" l="1"/>
  <c r="AZ23" i="1" s="1"/>
  <c r="BE24" i="1" s="1"/>
  <c r="BY25" i="1" s="1"/>
  <c r="AY18" i="1"/>
  <c r="AZ20" i="1" s="1"/>
  <c r="AY21" i="1"/>
  <c r="AY19" i="1"/>
  <c r="L17" i="20"/>
  <c r="AY9" i="1"/>
  <c r="AY10" i="1"/>
  <c r="AZ11" i="1" s="1"/>
  <c r="BD12" i="1" s="1"/>
  <c r="BH13" i="1" s="1"/>
  <c r="AY7" i="1"/>
  <c r="AY6" i="1"/>
  <c r="AZ8" i="1" s="1"/>
  <c r="BR186" i="1"/>
  <c r="BT187" i="1" s="1"/>
  <c r="BI13" i="1" l="1"/>
  <c r="AZ22" i="1"/>
  <c r="BA23" i="1" s="1"/>
  <c r="BF24" i="1" s="1"/>
  <c r="BZ25" i="1" s="1"/>
  <c r="AZ19" i="1"/>
  <c r="AZ18" i="1"/>
  <c r="BA20" i="1" s="1"/>
  <c r="AZ21" i="1"/>
  <c r="AZ7" i="1"/>
  <c r="AZ6" i="1"/>
  <c r="BA8" i="1" s="1"/>
  <c r="AZ10" i="1"/>
  <c r="BA11" i="1" s="1"/>
  <c r="BE12" i="1" s="1"/>
  <c r="BJ13" i="1" s="1"/>
  <c r="AZ9" i="1"/>
  <c r="BS186" i="1"/>
  <c r="BU187" i="1" s="1"/>
  <c r="BA22" i="1" l="1"/>
  <c r="BB23" i="1" s="1"/>
  <c r="BA19" i="1"/>
  <c r="BA21" i="1"/>
  <c r="BA18" i="1"/>
  <c r="BB20" i="1" s="1"/>
  <c r="I12" i="20" s="1"/>
  <c r="BA6" i="1"/>
  <c r="BB8" i="1" s="1"/>
  <c r="N12" i="19" s="1"/>
  <c r="BA10" i="1"/>
  <c r="BB11" i="1" s="1"/>
  <c r="BF12" i="1" s="1"/>
  <c r="BK13" i="1" s="1"/>
  <c r="BA7" i="1"/>
  <c r="BA9" i="1"/>
  <c r="BT186" i="1"/>
  <c r="BV187" i="1" s="1"/>
  <c r="BB21" i="1" l="1"/>
  <c r="I13" i="20" s="1"/>
  <c r="BB22" i="1"/>
  <c r="BB19" i="1"/>
  <c r="I11" i="20" s="1"/>
  <c r="BB18" i="1"/>
  <c r="BC20" i="1" s="1"/>
  <c r="N15" i="19"/>
  <c r="BG24" i="1"/>
  <c r="I15" i="20"/>
  <c r="BB7" i="1"/>
  <c r="N11" i="19" s="1"/>
  <c r="BB9" i="1"/>
  <c r="N13" i="19" s="1"/>
  <c r="BB6" i="1"/>
  <c r="BC8" i="1" s="1"/>
  <c r="BB10" i="1"/>
  <c r="BC11" i="1" s="1"/>
  <c r="BG12" i="1" s="1"/>
  <c r="BU186" i="1"/>
  <c r="BW187" i="1" s="1"/>
  <c r="N14" i="19" l="1"/>
  <c r="BC23" i="1"/>
  <c r="BH24" i="1" s="1"/>
  <c r="CB25" i="1" s="1"/>
  <c r="I14" i="20"/>
  <c r="CA25" i="1"/>
  <c r="J16" i="20"/>
  <c r="J8" i="20"/>
  <c r="BC22" i="1"/>
  <c r="BD23" i="1" s="1"/>
  <c r="BI24" i="1" s="1"/>
  <c r="CC25" i="1" s="1"/>
  <c r="BC19" i="1"/>
  <c r="BC21" i="1"/>
  <c r="BC18" i="1"/>
  <c r="BD20" i="1" s="1"/>
  <c r="BC9" i="1"/>
  <c r="BC7" i="1"/>
  <c r="BC10" i="1"/>
  <c r="BD11" i="1" s="1"/>
  <c r="BI12" i="1" s="1"/>
  <c r="BN13" i="1" s="1"/>
  <c r="BC6" i="1"/>
  <c r="BD8" i="1" s="1"/>
  <c r="BL13" i="1"/>
  <c r="BV186" i="1"/>
  <c r="BH12" i="1" l="1"/>
  <c r="BM13" i="1" s="1"/>
  <c r="M17" i="20"/>
  <c r="BD18" i="1"/>
  <c r="BE20" i="1" s="1"/>
  <c r="BD21" i="1"/>
  <c r="BD19" i="1"/>
  <c r="BD22" i="1"/>
  <c r="BE23" i="1" s="1"/>
  <c r="BJ24" i="1" s="1"/>
  <c r="CD25" i="1" s="1"/>
  <c r="BD10" i="1"/>
  <c r="BE11" i="1" s="1"/>
  <c r="BJ12" i="1" s="1"/>
  <c r="BO13" i="1" s="1"/>
  <c r="BD9" i="1"/>
  <c r="BD6" i="1"/>
  <c r="BE8" i="1" s="1"/>
  <c r="BD7" i="1"/>
  <c r="BX187" i="1"/>
  <c r="BW186" i="1"/>
  <c r="BY187" i="1" s="1"/>
  <c r="G18" i="29"/>
  <c r="BE18" i="1" l="1"/>
  <c r="BF20" i="1" s="1"/>
  <c r="BE21" i="1"/>
  <c r="BE22" i="1"/>
  <c r="BF23" i="1" s="1"/>
  <c r="BK24" i="1" s="1"/>
  <c r="CE25" i="1" s="1"/>
  <c r="BE19" i="1"/>
  <c r="BE6" i="1"/>
  <c r="BF8" i="1" s="1"/>
  <c r="BE7" i="1"/>
  <c r="BE10" i="1"/>
  <c r="BF11" i="1" s="1"/>
  <c r="BK12" i="1" s="1"/>
  <c r="BP13" i="1" s="1"/>
  <c r="BE9" i="1"/>
  <c r="BX186" i="1"/>
  <c r="BZ187" i="1" s="1"/>
  <c r="BF18" i="1" l="1"/>
  <c r="BG20" i="1" s="1"/>
  <c r="J12" i="20" s="1"/>
  <c r="BF21" i="1"/>
  <c r="BF19" i="1"/>
  <c r="BF22" i="1"/>
  <c r="BG23" i="1" s="1"/>
  <c r="BF7" i="1"/>
  <c r="BF9" i="1"/>
  <c r="BF10" i="1"/>
  <c r="BG11" i="1" s="1"/>
  <c r="BL12" i="1" s="1"/>
  <c r="BF6" i="1"/>
  <c r="BG8" i="1" s="1"/>
  <c r="BY186" i="1"/>
  <c r="CA187" i="1" s="1"/>
  <c r="BG22" i="1" l="1"/>
  <c r="BG18" i="1"/>
  <c r="BH20" i="1" s="1"/>
  <c r="BG21" i="1"/>
  <c r="J13" i="20" s="1"/>
  <c r="BG19" i="1"/>
  <c r="J11" i="20" s="1"/>
  <c r="BL24" i="1"/>
  <c r="J15" i="20"/>
  <c r="BG9" i="1"/>
  <c r="BG10" i="1"/>
  <c r="BH11" i="1" s="1"/>
  <c r="BM12" i="1" s="1"/>
  <c r="BR13" i="1" s="1"/>
  <c r="BG7" i="1"/>
  <c r="BG6" i="1"/>
  <c r="BH8" i="1" s="1"/>
  <c r="BQ13" i="1"/>
  <c r="BZ186" i="1"/>
  <c r="CB187" i="1" s="1"/>
  <c r="CF25" i="1" l="1"/>
  <c r="K16" i="20"/>
  <c r="K8" i="20"/>
  <c r="BH22" i="1"/>
  <c r="BI23" i="1" s="1"/>
  <c r="BN24" i="1" s="1"/>
  <c r="CH25" i="1" s="1"/>
  <c r="BH18" i="1"/>
  <c r="BI20" i="1" s="1"/>
  <c r="BH19" i="1"/>
  <c r="BH21" i="1"/>
  <c r="BH23" i="1"/>
  <c r="BM24" i="1" s="1"/>
  <c r="CG25" i="1" s="1"/>
  <c r="J14" i="20"/>
  <c r="BH10" i="1"/>
  <c r="BI11" i="1" s="1"/>
  <c r="BN12" i="1" s="1"/>
  <c r="BS13" i="1" s="1"/>
  <c r="BH7" i="1"/>
  <c r="BH6" i="1"/>
  <c r="BI8" i="1" s="1"/>
  <c r="BH9" i="1"/>
  <c r="CA186" i="1"/>
  <c r="CC187" i="1" s="1"/>
  <c r="N17" i="20" l="1"/>
  <c r="BI21" i="1"/>
  <c r="BI18" i="1"/>
  <c r="BJ20" i="1" s="1"/>
  <c r="BI22" i="1"/>
  <c r="BJ23" i="1" s="1"/>
  <c r="BO24" i="1" s="1"/>
  <c r="CI25" i="1" s="1"/>
  <c r="BI19" i="1"/>
  <c r="BI6" i="1"/>
  <c r="BJ8" i="1" s="1"/>
  <c r="BI7" i="1"/>
  <c r="BI10" i="1"/>
  <c r="BJ11" i="1" s="1"/>
  <c r="BO12" i="1" s="1"/>
  <c r="BT13" i="1" s="1"/>
  <c r="BI9" i="1"/>
  <c r="CB186" i="1"/>
  <c r="CD187" i="1" s="1"/>
  <c r="H18" i="29"/>
  <c r="G17" i="29"/>
  <c r="BJ22" i="1" l="1"/>
  <c r="BK23" i="1" s="1"/>
  <c r="BP24" i="1" s="1"/>
  <c r="CJ25" i="1" s="1"/>
  <c r="BJ19" i="1"/>
  <c r="BJ21" i="1"/>
  <c r="BJ18" i="1"/>
  <c r="BK20" i="1" s="1"/>
  <c r="BJ10" i="1"/>
  <c r="BK11" i="1" s="1"/>
  <c r="BP12" i="1" s="1"/>
  <c r="BU13" i="1" s="1"/>
  <c r="BJ7" i="1"/>
  <c r="BJ9" i="1"/>
  <c r="BJ6" i="1"/>
  <c r="BK8" i="1" s="1"/>
  <c r="CC186" i="1"/>
  <c r="BK21" i="1" l="1"/>
  <c r="BK22" i="1"/>
  <c r="BL23" i="1" s="1"/>
  <c r="BK18" i="1"/>
  <c r="BL20" i="1" s="1"/>
  <c r="K12" i="20" s="1"/>
  <c r="BK19" i="1"/>
  <c r="BK9" i="1"/>
  <c r="BK10" i="1"/>
  <c r="BL11" i="1" s="1"/>
  <c r="BQ12" i="1" s="1"/>
  <c r="BV13" i="1" s="1"/>
  <c r="BK7" i="1"/>
  <c r="BK6" i="1"/>
  <c r="BL8" i="1" s="1"/>
  <c r="CE187" i="1"/>
  <c r="CD186" i="1"/>
  <c r="CF187" i="1" s="1"/>
  <c r="O17" i="19" l="1"/>
  <c r="BL22" i="1"/>
  <c r="BL18" i="1"/>
  <c r="BM20" i="1" s="1"/>
  <c r="BL19" i="1"/>
  <c r="K11" i="20" s="1"/>
  <c r="BL21" i="1"/>
  <c r="K13" i="20" s="1"/>
  <c r="BQ24" i="1"/>
  <c r="CK25" i="1" s="1"/>
  <c r="K15" i="20"/>
  <c r="BL10" i="1"/>
  <c r="BM11" i="1" s="1"/>
  <c r="BR12" i="1" s="1"/>
  <c r="BW13" i="1" s="1"/>
  <c r="BL6" i="1"/>
  <c r="BL9" i="1"/>
  <c r="BL7" i="1"/>
  <c r="CE186" i="1"/>
  <c r="CG187" i="1" s="1"/>
  <c r="O8" i="19" l="1"/>
  <c r="BM8" i="1"/>
  <c r="BM23" i="1"/>
  <c r="BR24" i="1" s="1"/>
  <c r="CL25" i="1" s="1"/>
  <c r="K14" i="20"/>
  <c r="L8" i="20"/>
  <c r="BM18" i="1"/>
  <c r="BN20" i="1" s="1"/>
  <c r="BM21" i="1"/>
  <c r="BM22" i="1"/>
  <c r="BN23" i="1" s="1"/>
  <c r="BS24" i="1" s="1"/>
  <c r="CM25" i="1" s="1"/>
  <c r="BM19" i="1"/>
  <c r="BM6" i="1"/>
  <c r="BN8" i="1" s="1"/>
  <c r="BM7" i="1"/>
  <c r="BM10" i="1"/>
  <c r="BN11" i="1" s="1"/>
  <c r="BS12" i="1" s="1"/>
  <c r="BX13" i="1" s="1"/>
  <c r="BM9" i="1"/>
  <c r="CF186" i="1"/>
  <c r="CH187" i="1" s="1"/>
  <c r="C13" i="32" s="1"/>
  <c r="G16" i="29"/>
  <c r="BN18" i="1" l="1"/>
  <c r="BO20" i="1" s="1"/>
  <c r="BN21" i="1"/>
  <c r="BN19" i="1"/>
  <c r="BN22" i="1"/>
  <c r="BO23" i="1" s="1"/>
  <c r="BT24" i="1" s="1"/>
  <c r="CN25" i="1" s="1"/>
  <c r="O17" i="20"/>
  <c r="BN7" i="1"/>
  <c r="BN9" i="1"/>
  <c r="BN10" i="1"/>
  <c r="BO11" i="1" s="1"/>
  <c r="BT12" i="1" s="1"/>
  <c r="BY13" i="1" s="1"/>
  <c r="BN6" i="1"/>
  <c r="BO8" i="1" s="1"/>
  <c r="I18" i="29"/>
  <c r="H17" i="29"/>
  <c r="G15" i="29"/>
  <c r="G14" i="29"/>
  <c r="BO21" i="1" l="1"/>
  <c r="BO19" i="1"/>
  <c r="BO22" i="1"/>
  <c r="BP23" i="1" s="1"/>
  <c r="BU24" i="1" s="1"/>
  <c r="CO25" i="1" s="1"/>
  <c r="BO18" i="1"/>
  <c r="BP20" i="1" s="1"/>
  <c r="BO9" i="1"/>
  <c r="BO10" i="1"/>
  <c r="BP11" i="1" s="1"/>
  <c r="BU12" i="1" s="1"/>
  <c r="BZ13" i="1" s="1"/>
  <c r="BO6" i="1"/>
  <c r="BP8" i="1" s="1"/>
  <c r="BO7" i="1"/>
  <c r="C12" i="32"/>
  <c r="G13" i="29"/>
  <c r="BP19" i="1" l="1"/>
  <c r="BP22" i="1"/>
  <c r="BQ23" i="1" s="1"/>
  <c r="BV24" i="1" s="1"/>
  <c r="BP21" i="1"/>
  <c r="BP18" i="1"/>
  <c r="BQ20" i="1" s="1"/>
  <c r="BP7" i="1"/>
  <c r="BP10" i="1"/>
  <c r="BQ11" i="1" s="1"/>
  <c r="BV12" i="1" s="1"/>
  <c r="CA13" i="1" s="1"/>
  <c r="BP6" i="1"/>
  <c r="BQ8" i="1" s="1"/>
  <c r="BP9" i="1"/>
  <c r="C11" i="32"/>
  <c r="I16" i="29"/>
  <c r="CP25" i="1" l="1"/>
  <c r="L16" i="20"/>
  <c r="BQ22" i="1"/>
  <c r="BR23" i="1" s="1"/>
  <c r="BW24" i="1" s="1"/>
  <c r="CQ25" i="1" s="1"/>
  <c r="BQ21" i="1"/>
  <c r="BQ18" i="1"/>
  <c r="BR20" i="1" s="1"/>
  <c r="BQ19" i="1"/>
  <c r="O16" i="19"/>
  <c r="BQ6" i="1"/>
  <c r="BR8" i="1" s="1"/>
  <c r="BQ9" i="1"/>
  <c r="BQ7" i="1"/>
  <c r="BQ10" i="1"/>
  <c r="BR11" i="1" s="1"/>
  <c r="BW12" i="1" s="1"/>
  <c r="CB13" i="1" s="1"/>
  <c r="J17" i="29"/>
  <c r="BR18" i="1" l="1"/>
  <c r="BS20" i="1" s="1"/>
  <c r="BR19" i="1"/>
  <c r="BR21" i="1"/>
  <c r="BR22" i="1"/>
  <c r="BS23" i="1" s="1"/>
  <c r="BX24" i="1" s="1"/>
  <c r="CR25" i="1" s="1"/>
  <c r="BR7" i="1"/>
  <c r="BR9" i="1"/>
  <c r="BR6" i="1"/>
  <c r="BS8" i="1" s="1"/>
  <c r="BR10" i="1"/>
  <c r="BS11" i="1" s="1"/>
  <c r="BX12" i="1" s="1"/>
  <c r="CC13" i="1" s="1"/>
  <c r="K18" i="29"/>
  <c r="H16" i="29"/>
  <c r="BS18" i="1" l="1"/>
  <c r="BT20" i="1" s="1"/>
  <c r="BS21" i="1"/>
  <c r="BS22" i="1"/>
  <c r="BT23" i="1" s="1"/>
  <c r="BY24" i="1" s="1"/>
  <c r="CS25" i="1" s="1"/>
  <c r="BS19" i="1"/>
  <c r="P17" i="20"/>
  <c r="P17" i="19"/>
  <c r="BS9" i="1"/>
  <c r="BS7" i="1"/>
  <c r="BS6" i="1"/>
  <c r="BT8" i="1" s="1"/>
  <c r="BS10" i="1"/>
  <c r="BT11" i="1" s="1"/>
  <c r="BY12" i="1" s="1"/>
  <c r="CD13" i="1" s="1"/>
  <c r="G11" i="29"/>
  <c r="H14" i="29"/>
  <c r="H15" i="29"/>
  <c r="J18" i="29"/>
  <c r="I17" i="29"/>
  <c r="BT19" i="1" l="1"/>
  <c r="BT18" i="1"/>
  <c r="BU20" i="1" s="1"/>
  <c r="BT21" i="1"/>
  <c r="BT22" i="1"/>
  <c r="BU23" i="1" s="1"/>
  <c r="BZ24" i="1" s="1"/>
  <c r="CT25" i="1" s="1"/>
  <c r="BT10" i="1"/>
  <c r="BU11" i="1" s="1"/>
  <c r="BZ12" i="1" s="1"/>
  <c r="CE13" i="1" s="1"/>
  <c r="BT7" i="1"/>
  <c r="BT6" i="1"/>
  <c r="BU8" i="1" s="1"/>
  <c r="BT9" i="1"/>
  <c r="H13" i="29"/>
  <c r="BU21" i="1" l="1"/>
  <c r="BU19" i="1"/>
  <c r="BU22" i="1"/>
  <c r="BV23" i="1" s="1"/>
  <c r="BU18" i="1"/>
  <c r="BV20" i="1" s="1"/>
  <c r="L12" i="20" s="1"/>
  <c r="BU6" i="1"/>
  <c r="BV8" i="1" s="1"/>
  <c r="O12" i="19" s="1"/>
  <c r="BU10" i="1"/>
  <c r="BV11" i="1" s="1"/>
  <c r="CA12" i="1" s="1"/>
  <c r="CF13" i="1" s="1"/>
  <c r="BU9" i="1"/>
  <c r="BU7" i="1"/>
  <c r="CA24" i="1" l="1"/>
  <c r="CU25" i="1" s="1"/>
  <c r="L15" i="20"/>
  <c r="BV21" i="1"/>
  <c r="L13" i="20" s="1"/>
  <c r="BV18" i="1"/>
  <c r="BW20" i="1" s="1"/>
  <c r="BV22" i="1"/>
  <c r="BV19" i="1"/>
  <c r="L11" i="20" s="1"/>
  <c r="O15" i="19"/>
  <c r="BV7" i="1"/>
  <c r="O11" i="19" s="1"/>
  <c r="BV10" i="1"/>
  <c r="BW11" i="1" s="1"/>
  <c r="CB12" i="1" s="1"/>
  <c r="CG13" i="1" s="1"/>
  <c r="BV9" i="1"/>
  <c r="O13" i="19" s="1"/>
  <c r="BV6" i="1"/>
  <c r="P8" i="19" l="1"/>
  <c r="BW8" i="1"/>
  <c r="O14" i="19"/>
  <c r="M8" i="20"/>
  <c r="BW21" i="1"/>
  <c r="BW22" i="1"/>
  <c r="BX23" i="1" s="1"/>
  <c r="CC24" i="1" s="1"/>
  <c r="CW25" i="1" s="1"/>
  <c r="BW19" i="1"/>
  <c r="BW18" i="1"/>
  <c r="BX20" i="1" s="1"/>
  <c r="BW23" i="1"/>
  <c r="CB24" i="1" s="1"/>
  <c r="CV25" i="1" s="1"/>
  <c r="L14" i="20"/>
  <c r="BW9" i="1"/>
  <c r="BW10" i="1"/>
  <c r="BX11" i="1" s="1"/>
  <c r="CC12" i="1" s="1"/>
  <c r="P16" i="19" s="1"/>
  <c r="BW7" i="1"/>
  <c r="BW6" i="1"/>
  <c r="BX8" i="1" s="1"/>
  <c r="CH13" i="1" l="1"/>
  <c r="M16" i="20"/>
  <c r="Q17" i="19"/>
  <c r="BX21" i="1"/>
  <c r="BX19" i="1"/>
  <c r="BX22" i="1"/>
  <c r="BY23" i="1" s="1"/>
  <c r="CD24" i="1" s="1"/>
  <c r="CX25" i="1" s="1"/>
  <c r="BX18" i="1"/>
  <c r="BY20" i="1" s="1"/>
  <c r="BX10" i="1"/>
  <c r="BY11" i="1" s="1"/>
  <c r="CD12" i="1" s="1"/>
  <c r="CI13" i="1" s="1"/>
  <c r="BX9" i="1"/>
  <c r="BX6" i="1"/>
  <c r="BY8" i="1" s="1"/>
  <c r="BX7" i="1"/>
  <c r="BY19" i="1" l="1"/>
  <c r="BY18" i="1"/>
  <c r="BZ20" i="1" s="1"/>
  <c r="BY22" i="1"/>
  <c r="BZ23" i="1" s="1"/>
  <c r="CE24" i="1" s="1"/>
  <c r="CY25" i="1" s="1"/>
  <c r="BY21" i="1"/>
  <c r="Q17" i="20"/>
  <c r="BY6" i="1"/>
  <c r="BZ8" i="1" s="1"/>
  <c r="BY9" i="1"/>
  <c r="BY7" i="1"/>
  <c r="BY10" i="1"/>
  <c r="BZ11" i="1" s="1"/>
  <c r="CE12" i="1" s="1"/>
  <c r="CJ13" i="1" s="1"/>
  <c r="H17" i="27"/>
  <c r="BZ22" i="1" l="1"/>
  <c r="CA23" i="1" s="1"/>
  <c r="CF24" i="1" s="1"/>
  <c r="CZ25" i="1" s="1"/>
  <c r="BZ19" i="1"/>
  <c r="BZ21" i="1"/>
  <c r="BZ18" i="1"/>
  <c r="CA20" i="1" s="1"/>
  <c r="BZ7" i="1"/>
  <c r="BZ10" i="1"/>
  <c r="CA11" i="1" s="1"/>
  <c r="CF12" i="1" s="1"/>
  <c r="CK13" i="1" s="1"/>
  <c r="BZ9" i="1"/>
  <c r="BZ6" i="1"/>
  <c r="CA8" i="1" s="1"/>
  <c r="CA21" i="1" l="1"/>
  <c r="CA22" i="1"/>
  <c r="CB23" i="1" s="1"/>
  <c r="CG24" i="1" s="1"/>
  <c r="DA25" i="1" s="1"/>
  <c r="CA19" i="1"/>
  <c r="CA18" i="1"/>
  <c r="CB20" i="1" s="1"/>
  <c r="CA9" i="1"/>
  <c r="CA10" i="1"/>
  <c r="CB11" i="1" s="1"/>
  <c r="CG12" i="1" s="1"/>
  <c r="CL13" i="1" s="1"/>
  <c r="CA7" i="1"/>
  <c r="CA6" i="1"/>
  <c r="CB8" i="1" s="1"/>
  <c r="CB21" i="1" l="1"/>
  <c r="CB19" i="1"/>
  <c r="CI24" i="1" s="1"/>
  <c r="DC25" i="1" s="1"/>
  <c r="CB18" i="1"/>
  <c r="CC20" i="1" s="1"/>
  <c r="M12" i="20" s="1"/>
  <c r="CB22" i="1"/>
  <c r="CC23" i="1" s="1"/>
  <c r="CB6" i="1"/>
  <c r="CC8" i="1" s="1"/>
  <c r="P12" i="19" s="1"/>
  <c r="CB9" i="1"/>
  <c r="CB7" i="1"/>
  <c r="CB10" i="1"/>
  <c r="CC11" i="1" s="1"/>
  <c r="P15" i="19" s="1"/>
  <c r="CH24" i="1" l="1"/>
  <c r="M15" i="20"/>
  <c r="CC22" i="1"/>
  <c r="CC18" i="1"/>
  <c r="CD20" i="1" s="1"/>
  <c r="CC21" i="1"/>
  <c r="M13" i="20" s="1"/>
  <c r="CC19" i="1"/>
  <c r="CH12" i="1"/>
  <c r="CM13" i="1" s="1"/>
  <c r="CC6" i="1"/>
  <c r="CC7" i="1"/>
  <c r="P11" i="19" s="1"/>
  <c r="CC10" i="1"/>
  <c r="CD11" i="1" s="1"/>
  <c r="CI12" i="1" s="1"/>
  <c r="CN13" i="1" s="1"/>
  <c r="CC9" i="1"/>
  <c r="P13" i="19" s="1"/>
  <c r="Q8" i="19" l="1"/>
  <c r="CD8" i="1"/>
  <c r="R17" i="19"/>
  <c r="CJ24" i="1"/>
  <c r="DD25" i="1" s="1"/>
  <c r="M11" i="20"/>
  <c r="N8" i="20"/>
  <c r="CD18" i="1"/>
  <c r="CE20" i="1" s="1"/>
  <c r="CD22" i="1"/>
  <c r="CE23" i="1" s="1"/>
  <c r="CD19" i="1"/>
  <c r="CK24" i="1" s="1"/>
  <c r="DE25" i="1" s="1"/>
  <c r="CD21" i="1"/>
  <c r="CD23" i="1"/>
  <c r="M14" i="20"/>
  <c r="Q16" i="19"/>
  <c r="DB25" i="1"/>
  <c r="N16" i="20"/>
  <c r="P14" i="19"/>
  <c r="CD7" i="1"/>
  <c r="CD9" i="1"/>
  <c r="CD10" i="1"/>
  <c r="CE11" i="1" s="1"/>
  <c r="CJ12" i="1" s="1"/>
  <c r="CO13" i="1" s="1"/>
  <c r="CD6" i="1"/>
  <c r="CE8" i="1" s="1"/>
  <c r="I17" i="27"/>
  <c r="H16" i="27"/>
  <c r="CE21" i="1" l="1"/>
  <c r="CE19" i="1"/>
  <c r="CL24" i="1" s="1"/>
  <c r="DF25" i="1" s="1"/>
  <c r="CE22" i="1"/>
  <c r="CF23" i="1" s="1"/>
  <c r="CE18" i="1"/>
  <c r="CF20" i="1" s="1"/>
  <c r="R17" i="20"/>
  <c r="CE9" i="1"/>
  <c r="CE10" i="1"/>
  <c r="CF11" i="1" s="1"/>
  <c r="CK12" i="1" s="1"/>
  <c r="CP13" i="1" s="1"/>
  <c r="CE6" i="1"/>
  <c r="CF8" i="1" s="1"/>
  <c r="CE7" i="1"/>
  <c r="CF21" i="1" l="1"/>
  <c r="CF19" i="1"/>
  <c r="CM24" i="1" s="1"/>
  <c r="DG25" i="1" s="1"/>
  <c r="CF22" i="1"/>
  <c r="CG23" i="1" s="1"/>
  <c r="CF18" i="1"/>
  <c r="CG20" i="1" s="1"/>
  <c r="CF7" i="1"/>
  <c r="CF10" i="1"/>
  <c r="CG11" i="1" s="1"/>
  <c r="CL12" i="1" s="1"/>
  <c r="CQ13" i="1" s="1"/>
  <c r="CF6" i="1"/>
  <c r="CG8" i="1" s="1"/>
  <c r="CF9" i="1"/>
  <c r="CG22" i="1" l="1"/>
  <c r="CH23" i="1" s="1"/>
  <c r="N15" i="20" s="1"/>
  <c r="CG19" i="1"/>
  <c r="CG21" i="1"/>
  <c r="CG18" i="1"/>
  <c r="CH20" i="1" s="1"/>
  <c r="N12" i="20" s="1"/>
  <c r="O16" i="20"/>
  <c r="CG10" i="1"/>
  <c r="CH11" i="1" s="1"/>
  <c r="Q15" i="19" s="1"/>
  <c r="CG7" i="1"/>
  <c r="CG6" i="1"/>
  <c r="CH8" i="1" s="1"/>
  <c r="Q12" i="19" s="1"/>
  <c r="CG9" i="1"/>
  <c r="CM12" i="1" l="1"/>
  <c r="S17" i="20"/>
  <c r="CH22" i="1"/>
  <c r="N14" i="20" s="1"/>
  <c r="CH21" i="1"/>
  <c r="N13" i="20" s="1"/>
  <c r="CH18" i="1"/>
  <c r="CH19" i="1"/>
  <c r="N11" i="20" s="1"/>
  <c r="CH7" i="1"/>
  <c r="Q11" i="19" s="1"/>
  <c r="CH9" i="1"/>
  <c r="Q13" i="19" s="1"/>
  <c r="CH6" i="1"/>
  <c r="CH10" i="1"/>
  <c r="Q14" i="19" s="1"/>
  <c r="H11" i="27"/>
  <c r="H15" i="27"/>
  <c r="H13" i="27"/>
  <c r="DL13" i="1" l="1"/>
  <c r="CV13" i="1"/>
  <c r="DF13" i="1"/>
  <c r="DA13" i="1"/>
  <c r="CZ13" i="1"/>
  <c r="DK13" i="1"/>
  <c r="CU13" i="1"/>
  <c r="CT13" i="1"/>
  <c r="DC13" i="1"/>
  <c r="CX13" i="1"/>
  <c r="CW13" i="1"/>
  <c r="DJ13" i="1"/>
  <c r="DI13" i="1"/>
  <c r="CS13" i="1"/>
  <c r="CR13" i="1"/>
  <c r="DB13" i="1"/>
  <c r="CY13" i="1"/>
  <c r="DH13" i="1"/>
  <c r="DG13" i="1"/>
  <c r="DE13" i="1"/>
  <c r="DD13" i="1"/>
  <c r="R16" i="19"/>
  <c r="H14" i="27"/>
  <c r="J17" i="27"/>
  <c r="I16" i="27"/>
  <c r="H12" i="27"/>
  <c r="S17" i="19" l="1"/>
  <c r="I11" i="27" l="1"/>
  <c r="I13" i="27"/>
  <c r="I15" i="27"/>
  <c r="K17" i="27" l="1"/>
  <c r="J16" i="27"/>
  <c r="I14" i="27"/>
  <c r="I12" i="27"/>
  <c r="J11" i="27" l="1"/>
  <c r="J13" i="27"/>
  <c r="J15" i="27"/>
  <c r="L17" i="27" l="1"/>
  <c r="K16" i="27"/>
  <c r="J14" i="27"/>
  <c r="J12" i="27"/>
  <c r="K15" i="27" l="1"/>
  <c r="K12" i="27"/>
  <c r="K11" i="27"/>
  <c r="K14" i="27"/>
  <c r="K13" i="27"/>
  <c r="M17" i="27" l="1"/>
  <c r="L16" i="27"/>
  <c r="M207" i="1"/>
  <c r="M208" i="1" s="1"/>
  <c r="N208" i="1" s="1"/>
  <c r="O208" i="1" s="1"/>
  <c r="P208" i="1" s="1"/>
  <c r="Q208" i="1" s="1"/>
  <c r="R208" i="1" s="1"/>
  <c r="S208" i="1" s="1"/>
  <c r="T208" i="1" s="1"/>
  <c r="U208" i="1" s="1"/>
  <c r="V208" i="1" s="1"/>
  <c r="W208" i="1" s="1"/>
  <c r="X208" i="1" s="1"/>
  <c r="Y208" i="1" s="1"/>
  <c r="Z208" i="1" s="1"/>
  <c r="AA208" i="1" s="1"/>
  <c r="AB208" i="1" s="1"/>
  <c r="AC208" i="1" s="1"/>
  <c r="AD208" i="1" s="1"/>
  <c r="AE208" i="1" s="1"/>
  <c r="AF208" i="1" s="1"/>
  <c r="AG208" i="1" s="1"/>
  <c r="AH208" i="1" s="1"/>
  <c r="AI208" i="1" s="1"/>
  <c r="AJ208" i="1" s="1"/>
  <c r="AK208" i="1" s="1"/>
  <c r="AL208" i="1" s="1"/>
  <c r="AM208" i="1" s="1"/>
  <c r="AN208" i="1" s="1"/>
  <c r="AO208" i="1" s="1"/>
  <c r="AP208" i="1" s="1"/>
  <c r="AQ208" i="1" s="1"/>
  <c r="AR208" i="1" s="1"/>
  <c r="AS208" i="1" s="1"/>
  <c r="AT208" i="1" s="1"/>
  <c r="AU208" i="1" s="1"/>
  <c r="AV208" i="1" s="1"/>
  <c r="AW208" i="1" s="1"/>
  <c r="AX208" i="1" s="1"/>
  <c r="AY208" i="1" s="1"/>
  <c r="AZ208" i="1" s="1"/>
  <c r="BA208" i="1" s="1"/>
  <c r="BB208" i="1" s="1"/>
  <c r="BC208" i="1" s="1"/>
  <c r="BD208" i="1" s="1"/>
  <c r="BE208" i="1" s="1"/>
  <c r="BF208" i="1" s="1"/>
  <c r="BG208" i="1" s="1"/>
  <c r="BH208" i="1" s="1"/>
  <c r="BI208" i="1" s="1"/>
  <c r="BJ208" i="1" s="1"/>
  <c r="BK208" i="1" s="1"/>
  <c r="BL208" i="1" s="1"/>
  <c r="BM208" i="1" s="1"/>
  <c r="BN208" i="1" s="1"/>
  <c r="BO208" i="1" s="1"/>
  <c r="BP208" i="1" s="1"/>
  <c r="BQ208" i="1" s="1"/>
  <c r="BR208" i="1" s="1"/>
  <c r="BS208" i="1" s="1"/>
  <c r="BT208" i="1" s="1"/>
  <c r="BU208" i="1" s="1"/>
  <c r="BV208" i="1" s="1"/>
  <c r="BW208" i="1" s="1"/>
  <c r="BX208" i="1" s="1"/>
  <c r="BY208" i="1" s="1"/>
  <c r="BZ208" i="1" s="1"/>
  <c r="CA208" i="1" s="1"/>
  <c r="CB208" i="1" s="1"/>
  <c r="CC208" i="1" s="1"/>
  <c r="CD208" i="1" s="1"/>
  <c r="CE208" i="1" s="1"/>
  <c r="CF208" i="1" s="1"/>
  <c r="CG208" i="1" s="1"/>
  <c r="CH208" i="1" s="1"/>
  <c r="CI208" i="1" s="1"/>
  <c r="CJ208" i="1" s="1"/>
  <c r="CK208" i="1" s="1"/>
  <c r="CL208" i="1" s="1"/>
  <c r="CM208" i="1" s="1"/>
  <c r="CN208" i="1" s="1"/>
  <c r="CO208" i="1" s="1"/>
  <c r="CP208" i="1" s="1"/>
  <c r="CQ208" i="1" s="1"/>
  <c r="CR208" i="1" s="1"/>
  <c r="CS208" i="1" s="1"/>
  <c r="CT208" i="1" s="1"/>
  <c r="CU208" i="1" s="1"/>
  <c r="CV208" i="1" s="1"/>
  <c r="CW208" i="1" s="1"/>
  <c r="CX208" i="1" s="1"/>
  <c r="CY208" i="1" s="1"/>
  <c r="CZ208" i="1" s="1"/>
  <c r="DA208" i="1" s="1"/>
  <c r="DB208" i="1" s="1"/>
  <c r="DC208" i="1" s="1"/>
  <c r="DD208" i="1" s="1"/>
  <c r="DE208" i="1" s="1"/>
  <c r="DF208" i="1" s="1"/>
  <c r="DG208" i="1" s="1"/>
  <c r="DH208" i="1" s="1"/>
  <c r="DI208" i="1" s="1"/>
  <c r="DJ208" i="1" s="1"/>
  <c r="DK208" i="1" s="1"/>
  <c r="DL208" i="1" s="1"/>
  <c r="M90" i="1"/>
  <c r="N91" i="1" l="1"/>
  <c r="N92" i="1"/>
  <c r="N90" i="1"/>
  <c r="N93" i="1"/>
  <c r="O94" i="1" s="1"/>
  <c r="P95" i="1" s="1"/>
  <c r="U96" i="1" s="1"/>
  <c r="AO97" i="1" s="1"/>
  <c r="AO209" i="1" l="1"/>
  <c r="AO210" i="1" s="1"/>
  <c r="I17" i="30"/>
  <c r="O90" i="1"/>
  <c r="O91" i="1"/>
  <c r="O92" i="1"/>
  <c r="O93" i="1"/>
  <c r="P94" i="1" s="1"/>
  <c r="Q95" i="1" s="1"/>
  <c r="V96" i="1" s="1"/>
  <c r="AP97" i="1" s="1"/>
  <c r="AP209" i="1" s="1"/>
  <c r="AP210" i="1" s="1"/>
  <c r="E8" i="30" l="1"/>
  <c r="P91" i="1"/>
  <c r="P93" i="1"/>
  <c r="Q94" i="1" s="1"/>
  <c r="R95" i="1" s="1"/>
  <c r="W96" i="1" s="1"/>
  <c r="AQ97" i="1" s="1"/>
  <c r="AQ209" i="1" s="1"/>
  <c r="AQ210" i="1" s="1"/>
  <c r="P92" i="1"/>
  <c r="P90" i="1"/>
  <c r="Q90" i="1" l="1"/>
  <c r="Q93" i="1"/>
  <c r="R94" i="1" s="1"/>
  <c r="S95" i="1" s="1"/>
  <c r="X96" i="1" s="1"/>
  <c r="AR97" i="1" s="1"/>
  <c r="AR209" i="1" s="1"/>
  <c r="AR210" i="1" s="1"/>
  <c r="Q91" i="1"/>
  <c r="Q92" i="1"/>
  <c r="R92" i="1" l="1"/>
  <c r="R91" i="1"/>
  <c r="R90" i="1"/>
  <c r="R93" i="1"/>
  <c r="S94" i="1" s="1"/>
  <c r="T95" i="1" s="1"/>
  <c r="S90" i="1" l="1"/>
  <c r="S92" i="1"/>
  <c r="S91" i="1"/>
  <c r="S93" i="1"/>
  <c r="T94" i="1" s="1"/>
  <c r="E15" i="30"/>
  <c r="Y96" i="1"/>
  <c r="AS97" i="1" l="1"/>
  <c r="AS209" i="1" s="1"/>
  <c r="AS210" i="1" s="1"/>
  <c r="F16" i="30"/>
  <c r="E14" i="30"/>
  <c r="U95" i="1"/>
  <c r="Z96" i="1" s="1"/>
  <c r="AT97" i="1" s="1"/>
  <c r="AT209" i="1" s="1"/>
  <c r="AT210" i="1" s="1"/>
  <c r="T90" i="1"/>
  <c r="T93" i="1"/>
  <c r="T91" i="1"/>
  <c r="E11" i="30" s="1"/>
  <c r="T92" i="1"/>
  <c r="E12" i="30" s="1"/>
  <c r="U92" i="1" l="1"/>
  <c r="U93" i="1"/>
  <c r="V94" i="1" s="1"/>
  <c r="W95" i="1" s="1"/>
  <c r="AB96" i="1" s="1"/>
  <c r="AV97" i="1" s="1"/>
  <c r="U91" i="1"/>
  <c r="F8" i="30"/>
  <c r="U90" i="1"/>
  <c r="U94" i="1"/>
  <c r="V95" i="1" s="1"/>
  <c r="AA96" i="1" s="1"/>
  <c r="AU97" i="1" s="1"/>
  <c r="AU209" i="1" s="1"/>
  <c r="AU210" i="1" s="1"/>
  <c r="E13" i="30"/>
  <c r="V92" i="1" l="1"/>
  <c r="V91" i="1"/>
  <c r="V93" i="1"/>
  <c r="W94" i="1" s="1"/>
  <c r="X95" i="1" s="1"/>
  <c r="AC96" i="1" s="1"/>
  <c r="AW97" i="1" s="1"/>
  <c r="AW209" i="1" s="1"/>
  <c r="V90" i="1"/>
  <c r="J17" i="30"/>
  <c r="AV209" i="1"/>
  <c r="AV210" i="1" s="1"/>
  <c r="W93" i="1" l="1"/>
  <c r="X94" i="1" s="1"/>
  <c r="Y95" i="1" s="1"/>
  <c r="W91" i="1"/>
  <c r="W90" i="1"/>
  <c r="W92" i="1"/>
  <c r="AW210" i="1"/>
  <c r="X90" i="1" l="1"/>
  <c r="X93" i="1"/>
  <c r="Y94" i="1" s="1"/>
  <c r="X92" i="1"/>
  <c r="X91" i="1"/>
  <c r="F15" i="30"/>
  <c r="AD96" i="1"/>
  <c r="AX97" i="1" l="1"/>
  <c r="AX209" i="1" s="1"/>
  <c r="AX210" i="1" s="1"/>
  <c r="G16" i="30"/>
  <c r="F14" i="30"/>
  <c r="Z95" i="1"/>
  <c r="AE96" i="1" s="1"/>
  <c r="AY97" i="1" s="1"/>
  <c r="AY209" i="1" s="1"/>
  <c r="AY210" i="1" s="1"/>
  <c r="Y90" i="1"/>
  <c r="Y93" i="1"/>
  <c r="Y92" i="1"/>
  <c r="F12" i="30" s="1"/>
  <c r="Y91" i="1"/>
  <c r="F11" i="30" s="1"/>
  <c r="Z94" i="1" l="1"/>
  <c r="AA95" i="1" s="1"/>
  <c r="AF96" i="1" s="1"/>
  <c r="AZ97" i="1" s="1"/>
  <c r="AZ209" i="1" s="1"/>
  <c r="AZ210" i="1" s="1"/>
  <c r="F13" i="30"/>
  <c r="Z92" i="1"/>
  <c r="Z90" i="1"/>
  <c r="G8" i="30"/>
  <c r="Z93" i="1"/>
  <c r="AA94" i="1" s="1"/>
  <c r="AB95" i="1" s="1"/>
  <c r="AG96" i="1" s="1"/>
  <c r="BA97" i="1" s="1"/>
  <c r="BA209" i="1" s="1"/>
  <c r="BA210" i="1" s="1"/>
  <c r="Z91" i="1"/>
  <c r="AA93" i="1" l="1"/>
  <c r="AB94" i="1" s="1"/>
  <c r="AC95" i="1" s="1"/>
  <c r="AH96" i="1" s="1"/>
  <c r="BB97" i="1" s="1"/>
  <c r="AA92" i="1"/>
  <c r="AA90" i="1"/>
  <c r="AA91" i="1"/>
  <c r="AB90" i="1" l="1"/>
  <c r="AB92" i="1"/>
  <c r="AB91" i="1"/>
  <c r="AB93" i="1"/>
  <c r="AC94" i="1" s="1"/>
  <c r="AD95" i="1" s="1"/>
  <c r="K17" i="30"/>
  <c r="BB209" i="1"/>
  <c r="BB210" i="1" s="1"/>
  <c r="G15" i="30" l="1"/>
  <c r="AI96" i="1"/>
  <c r="AC90" i="1"/>
  <c r="AC93" i="1"/>
  <c r="AD94" i="1" s="1"/>
  <c r="AC91" i="1"/>
  <c r="AC92" i="1"/>
  <c r="H16" i="30" l="1"/>
  <c r="BC97" i="1"/>
  <c r="BC209" i="1" s="1"/>
  <c r="BC210" i="1" s="1"/>
  <c r="G14" i="30"/>
  <c r="AE95" i="1"/>
  <c r="AJ96" i="1" s="1"/>
  <c r="BD97" i="1" s="1"/>
  <c r="BD209" i="1" s="1"/>
  <c r="BD210" i="1" s="1"/>
  <c r="AD92" i="1"/>
  <c r="G12" i="30" s="1"/>
  <c r="AD91" i="1"/>
  <c r="G11" i="30" s="1"/>
  <c r="AD90" i="1"/>
  <c r="AD93" i="1"/>
  <c r="AE92" i="1" l="1"/>
  <c r="AE90" i="1"/>
  <c r="H8" i="30"/>
  <c r="AE91" i="1"/>
  <c r="AE93" i="1"/>
  <c r="AF94" i="1" s="1"/>
  <c r="AG95" i="1" s="1"/>
  <c r="AL96" i="1" s="1"/>
  <c r="BF97" i="1" s="1"/>
  <c r="BF209" i="1" s="1"/>
  <c r="AE94" i="1"/>
  <c r="AF95" i="1" s="1"/>
  <c r="AK96" i="1" s="1"/>
  <c r="BE97" i="1" s="1"/>
  <c r="BE209" i="1" s="1"/>
  <c r="BE210" i="1" s="1"/>
  <c r="G13" i="30"/>
  <c r="BF210" i="1" l="1"/>
  <c r="AF90" i="1"/>
  <c r="AF93" i="1"/>
  <c r="AG94" i="1" s="1"/>
  <c r="AH95" i="1" s="1"/>
  <c r="AM96" i="1" s="1"/>
  <c r="BG97" i="1" s="1"/>
  <c r="AF91" i="1"/>
  <c r="AF92" i="1"/>
  <c r="L17" i="30" l="1"/>
  <c r="BG209" i="1"/>
  <c r="BG210" i="1" s="1"/>
  <c r="AG90" i="1"/>
  <c r="AG93" i="1"/>
  <c r="AH94" i="1" s="1"/>
  <c r="AI95" i="1" s="1"/>
  <c r="AG91" i="1"/>
  <c r="AG92" i="1"/>
  <c r="H15" i="30" l="1"/>
  <c r="AN96" i="1"/>
  <c r="BH97" i="1" s="1"/>
  <c r="BH209" i="1" s="1"/>
  <c r="BH210" i="1" s="1"/>
  <c r="AH90" i="1"/>
  <c r="AH92" i="1"/>
  <c r="AH91" i="1"/>
  <c r="AH93" i="1"/>
  <c r="AI94" i="1" s="1"/>
  <c r="H14" i="30" l="1"/>
  <c r="AJ95" i="1"/>
  <c r="AO96" i="1" s="1"/>
  <c r="AI93" i="1"/>
  <c r="AI92" i="1"/>
  <c r="H12" i="30" s="1"/>
  <c r="AI90" i="1"/>
  <c r="AI91" i="1"/>
  <c r="H11" i="30" s="1"/>
  <c r="AJ94" i="1" l="1"/>
  <c r="AK95" i="1" s="1"/>
  <c r="AP96" i="1" s="1"/>
  <c r="BJ97" i="1" s="1"/>
  <c r="BJ209" i="1" s="1"/>
  <c r="H13" i="30"/>
  <c r="AJ91" i="1"/>
  <c r="AJ93" i="1"/>
  <c r="AK94" i="1" s="1"/>
  <c r="AL95" i="1" s="1"/>
  <c r="AQ96" i="1" s="1"/>
  <c r="BK97" i="1" s="1"/>
  <c r="BK209" i="1" s="1"/>
  <c r="BK210" i="1" s="1"/>
  <c r="AJ90" i="1"/>
  <c r="I8" i="30"/>
  <c r="AJ92" i="1"/>
  <c r="I16" i="30"/>
  <c r="BI97" i="1"/>
  <c r="BI209" i="1" s="1"/>
  <c r="BI210" i="1" s="1"/>
  <c r="AK90" i="1" l="1"/>
  <c r="AK92" i="1"/>
  <c r="AK91" i="1"/>
  <c r="AK93" i="1"/>
  <c r="AL94" i="1" s="1"/>
  <c r="AM95" i="1" s="1"/>
  <c r="AR96" i="1" s="1"/>
  <c r="BL97" i="1" s="1"/>
  <c r="BJ210" i="1"/>
  <c r="BL209" i="1" l="1"/>
  <c r="BL210" i="1" s="1"/>
  <c r="M17" i="30"/>
  <c r="AL91" i="1"/>
  <c r="AL93" i="1"/>
  <c r="AM94" i="1" s="1"/>
  <c r="AN95" i="1" s="1"/>
  <c r="AS96" i="1" s="1"/>
  <c r="BM97" i="1" s="1"/>
  <c r="BM209" i="1" s="1"/>
  <c r="BM210" i="1" s="1"/>
  <c r="AL92" i="1"/>
  <c r="AL90" i="1"/>
  <c r="AM93" i="1" l="1"/>
  <c r="AN94" i="1" s="1"/>
  <c r="AO95" i="1" s="1"/>
  <c r="AM91" i="1"/>
  <c r="AM92" i="1"/>
  <c r="AM90" i="1"/>
  <c r="AN93" i="1" l="1"/>
  <c r="AO94" i="1" s="1"/>
  <c r="AN92" i="1"/>
  <c r="AN91" i="1"/>
  <c r="AN90" i="1"/>
  <c r="I15" i="30"/>
  <c r="AT96" i="1"/>
  <c r="BN97" i="1" s="1"/>
  <c r="BN209" i="1" s="1"/>
  <c r="BN210" i="1" s="1"/>
  <c r="AO93" i="1" l="1"/>
  <c r="AO92" i="1"/>
  <c r="I12" i="30" s="1"/>
  <c r="AO90" i="1"/>
  <c r="AO91" i="1"/>
  <c r="I11" i="30" s="1"/>
  <c r="I14" i="30"/>
  <c r="AP95" i="1"/>
  <c r="AU96" i="1" s="1"/>
  <c r="BO97" i="1" s="1"/>
  <c r="BO209" i="1" s="1"/>
  <c r="BO210" i="1" s="1"/>
  <c r="J8" i="30" l="1"/>
  <c r="AP91" i="1"/>
  <c r="AP93" i="1"/>
  <c r="AQ94" i="1" s="1"/>
  <c r="AR95" i="1" s="1"/>
  <c r="AW96" i="1" s="1"/>
  <c r="BQ97" i="1" s="1"/>
  <c r="BQ209" i="1" s="1"/>
  <c r="AP92" i="1"/>
  <c r="AP90" i="1"/>
  <c r="AP94" i="1"/>
  <c r="AQ95" i="1" s="1"/>
  <c r="AV96" i="1" s="1"/>
  <c r="I13" i="30"/>
  <c r="BP97" i="1" l="1"/>
  <c r="BP209" i="1" s="1"/>
  <c r="BP210" i="1" s="1"/>
  <c r="J16" i="30"/>
  <c r="AQ90" i="1"/>
  <c r="AQ93" i="1"/>
  <c r="AR94" i="1" s="1"/>
  <c r="AS95" i="1" s="1"/>
  <c r="AX96" i="1" s="1"/>
  <c r="BR97" i="1" s="1"/>
  <c r="BR209" i="1" s="1"/>
  <c r="BR210" i="1" s="1"/>
  <c r="AQ92" i="1"/>
  <c r="AQ91" i="1"/>
  <c r="AR92" i="1" l="1"/>
  <c r="AR93" i="1"/>
  <c r="AS94" i="1" s="1"/>
  <c r="AT95" i="1" s="1"/>
  <c r="AY96" i="1" s="1"/>
  <c r="BS97" i="1" s="1"/>
  <c r="BS209" i="1" s="1"/>
  <c r="BS210" i="1" s="1"/>
  <c r="AR91" i="1"/>
  <c r="AR90" i="1"/>
  <c r="BQ210" i="1"/>
  <c r="AS90" i="1" l="1"/>
  <c r="AS93" i="1"/>
  <c r="AT94" i="1" s="1"/>
  <c r="AU95" i="1" s="1"/>
  <c r="AZ96" i="1" s="1"/>
  <c r="BT97" i="1" s="1"/>
  <c r="BT209" i="1" s="1"/>
  <c r="BT210" i="1" s="1"/>
  <c r="AS91" i="1"/>
  <c r="AS92" i="1"/>
  <c r="AT92" i="1" l="1"/>
  <c r="AT93" i="1"/>
  <c r="AU94" i="1" s="1"/>
  <c r="AV95" i="1" s="1"/>
  <c r="AT91" i="1"/>
  <c r="AT90" i="1"/>
  <c r="AU91" i="1" l="1"/>
  <c r="AU92" i="1"/>
  <c r="AU93" i="1"/>
  <c r="AV94" i="1" s="1"/>
  <c r="AU90" i="1"/>
  <c r="BA96" i="1"/>
  <c r="BU97" i="1" s="1"/>
  <c r="BU209" i="1" s="1"/>
  <c r="BU210" i="1" s="1"/>
  <c r="J15" i="30"/>
  <c r="AV92" i="1" l="1"/>
  <c r="J12" i="30" s="1"/>
  <c r="AV91" i="1"/>
  <c r="J11" i="30" s="1"/>
  <c r="AV90" i="1"/>
  <c r="AV93" i="1"/>
  <c r="J14" i="30"/>
  <c r="AW95" i="1"/>
  <c r="BB96" i="1" s="1"/>
  <c r="K16" i="30" l="1"/>
  <c r="BV97" i="1"/>
  <c r="J13" i="30"/>
  <c r="AW94" i="1"/>
  <c r="AX95" i="1" s="1"/>
  <c r="BC96" i="1" s="1"/>
  <c r="BW97" i="1" s="1"/>
  <c r="BW209" i="1" s="1"/>
  <c r="AW90" i="1"/>
  <c r="AW93" i="1"/>
  <c r="AX94" i="1" s="1"/>
  <c r="AY95" i="1" s="1"/>
  <c r="BD96" i="1" s="1"/>
  <c r="BX97" i="1" s="1"/>
  <c r="BX209" i="1" s="1"/>
  <c r="AW92" i="1"/>
  <c r="AW91" i="1"/>
  <c r="K8" i="30"/>
  <c r="BX210" i="1" l="1"/>
  <c r="AX90" i="1"/>
  <c r="AX92" i="1"/>
  <c r="AX93" i="1"/>
  <c r="AY94" i="1" s="1"/>
  <c r="AZ95" i="1" s="1"/>
  <c r="BE96" i="1" s="1"/>
  <c r="BY97" i="1" s="1"/>
  <c r="BY209" i="1" s="1"/>
  <c r="BY210" i="1" s="1"/>
  <c r="AX91" i="1"/>
  <c r="N17" i="30"/>
  <c r="BV209" i="1"/>
  <c r="BV210" i="1" s="1"/>
  <c r="BW210" i="1" l="1"/>
  <c r="AY91" i="1"/>
  <c r="AY92" i="1"/>
  <c r="AY90" i="1"/>
  <c r="AY93" i="1"/>
  <c r="AZ94" i="1" s="1"/>
  <c r="BA95" i="1" s="1"/>
  <c r="BF96" i="1" s="1"/>
  <c r="BZ97" i="1" s="1"/>
  <c r="BZ209" i="1" s="1"/>
  <c r="BZ210" i="1" s="1"/>
  <c r="AZ93" i="1" l="1"/>
  <c r="BA94" i="1" s="1"/>
  <c r="BB95" i="1" s="1"/>
  <c r="AZ90" i="1"/>
  <c r="AZ92" i="1"/>
  <c r="AZ91" i="1"/>
  <c r="BA92" i="1" l="1"/>
  <c r="BA93" i="1"/>
  <c r="BB94" i="1" s="1"/>
  <c r="BA91" i="1"/>
  <c r="BA90" i="1"/>
  <c r="K15" i="30"/>
  <c r="BG96" i="1"/>
  <c r="L16" i="30" l="1"/>
  <c r="CA97" i="1"/>
  <c r="CA209" i="1" s="1"/>
  <c r="CA210" i="1" s="1"/>
  <c r="BB93" i="1"/>
  <c r="BB92" i="1"/>
  <c r="K12" i="30" s="1"/>
  <c r="BB90" i="1"/>
  <c r="BB91" i="1"/>
  <c r="K11" i="30" s="1"/>
  <c r="BC95" i="1"/>
  <c r="BH96" i="1" s="1"/>
  <c r="CB97" i="1" s="1"/>
  <c r="CB209" i="1" s="1"/>
  <c r="CB210" i="1" s="1"/>
  <c r="K14" i="30"/>
  <c r="BC92" i="1" l="1"/>
  <c r="BC91" i="1"/>
  <c r="L8" i="30"/>
  <c r="BC90" i="1"/>
  <c r="BC93" i="1"/>
  <c r="BD94" i="1" s="1"/>
  <c r="BE95" i="1" s="1"/>
  <c r="BJ96" i="1" s="1"/>
  <c r="CD97" i="1" s="1"/>
  <c r="CD209" i="1" s="1"/>
  <c r="BC94" i="1"/>
  <c r="BD95" i="1" s="1"/>
  <c r="BI96" i="1" s="1"/>
  <c r="CC97" i="1" s="1"/>
  <c r="K13" i="30"/>
  <c r="O17" i="30" l="1"/>
  <c r="CC209" i="1"/>
  <c r="CC210" i="1" s="1"/>
  <c r="BD90" i="1"/>
  <c r="BD92" i="1"/>
  <c r="BD93" i="1"/>
  <c r="BE94" i="1" s="1"/>
  <c r="BF95" i="1" s="1"/>
  <c r="BK96" i="1" s="1"/>
  <c r="CE97" i="1" s="1"/>
  <c r="CE209" i="1" s="1"/>
  <c r="CE210" i="1" s="1"/>
  <c r="BD91" i="1"/>
  <c r="BE93" i="1" l="1"/>
  <c r="BF94" i="1" s="1"/>
  <c r="BG95" i="1" s="1"/>
  <c r="BE90" i="1"/>
  <c r="BE92" i="1"/>
  <c r="BE91" i="1"/>
  <c r="CD210" i="1"/>
  <c r="BF90" i="1" l="1"/>
  <c r="BF93" i="1"/>
  <c r="BG94" i="1" s="1"/>
  <c r="BF91" i="1"/>
  <c r="BF92" i="1"/>
  <c r="BL96" i="1"/>
  <c r="L15" i="30"/>
  <c r="M16" i="30" l="1"/>
  <c r="CF97" i="1"/>
  <c r="CF209" i="1" s="1"/>
  <c r="CF210" i="1" s="1"/>
  <c r="BH95" i="1"/>
  <c r="BM96" i="1" s="1"/>
  <c r="CG97" i="1" s="1"/>
  <c r="CG209" i="1" s="1"/>
  <c r="L14" i="30"/>
  <c r="BG93" i="1"/>
  <c r="BG90" i="1"/>
  <c r="BG92" i="1"/>
  <c r="L12" i="30" s="1"/>
  <c r="BG91" i="1"/>
  <c r="L11" i="30" s="1"/>
  <c r="BH92" i="1" l="1"/>
  <c r="M8" i="30"/>
  <c r="BH93" i="1"/>
  <c r="BI94" i="1" s="1"/>
  <c r="BJ95" i="1" s="1"/>
  <c r="BO96" i="1" s="1"/>
  <c r="CI97" i="1" s="1"/>
  <c r="CI209" i="1" s="1"/>
  <c r="BH91" i="1"/>
  <c r="BH90" i="1"/>
  <c r="L13" i="30"/>
  <c r="BH94" i="1"/>
  <c r="BI95" i="1" s="1"/>
  <c r="BN96" i="1" s="1"/>
  <c r="CH97" i="1" s="1"/>
  <c r="CG210" i="1"/>
  <c r="P17" i="30" l="1"/>
  <c r="CH209" i="1"/>
  <c r="CH210" i="1" s="1"/>
  <c r="BI93" i="1"/>
  <c r="BJ94" i="1" s="1"/>
  <c r="BK95" i="1" s="1"/>
  <c r="BP96" i="1" s="1"/>
  <c r="CJ97" i="1" s="1"/>
  <c r="CJ209" i="1" s="1"/>
  <c r="CJ210" i="1" s="1"/>
  <c r="BI90" i="1"/>
  <c r="BI92" i="1"/>
  <c r="BI91" i="1"/>
  <c r="CI210" i="1"/>
  <c r="BJ93" i="1" l="1"/>
  <c r="BK94" i="1" s="1"/>
  <c r="BL95" i="1" s="1"/>
  <c r="BJ92" i="1"/>
  <c r="BJ91" i="1"/>
  <c r="BJ90" i="1"/>
  <c r="BK91" i="1" l="1"/>
  <c r="BK93" i="1"/>
  <c r="BL94" i="1" s="1"/>
  <c r="BK90" i="1"/>
  <c r="BK92" i="1"/>
  <c r="BQ96" i="1"/>
  <c r="CK97" i="1" s="1"/>
  <c r="CK209" i="1" s="1"/>
  <c r="CK210" i="1" s="1"/>
  <c r="M15" i="30"/>
  <c r="BL92" i="1" l="1"/>
  <c r="M12" i="30" s="1"/>
  <c r="BL91" i="1"/>
  <c r="M11" i="30" s="1"/>
  <c r="BL93" i="1"/>
  <c r="BL90" i="1"/>
  <c r="BM95" i="1"/>
  <c r="BR96" i="1" s="1"/>
  <c r="CL97" i="1" s="1"/>
  <c r="CL209" i="1" s="1"/>
  <c r="CL210" i="1" s="1"/>
  <c r="M14" i="30"/>
  <c r="BM92" i="1" l="1"/>
  <c r="BM91" i="1"/>
  <c r="N8" i="30"/>
  <c r="BM93" i="1"/>
  <c r="BN94" i="1" s="1"/>
  <c r="BO95" i="1" s="1"/>
  <c r="BT96" i="1" s="1"/>
  <c r="CN97" i="1" s="1"/>
  <c r="CN209" i="1" s="1"/>
  <c r="BM90" i="1"/>
  <c r="BM94" i="1"/>
  <c r="BN95" i="1" s="1"/>
  <c r="BS96" i="1" s="1"/>
  <c r="CM97" i="1" s="1"/>
  <c r="M13" i="30"/>
  <c r="Q17" i="30" l="1"/>
  <c r="CM209" i="1"/>
  <c r="BN90" i="1"/>
  <c r="BN92" i="1"/>
  <c r="BN91" i="1"/>
  <c r="BN93" i="1"/>
  <c r="BO94" i="1" s="1"/>
  <c r="BP95" i="1" s="1"/>
  <c r="BU96" i="1" s="1"/>
  <c r="CO97" i="1" s="1"/>
  <c r="CO209" i="1" s="1"/>
  <c r="CO210" i="1" s="1"/>
  <c r="CM210" i="1" l="1"/>
  <c r="CN210" i="1"/>
  <c r="BO93" i="1"/>
  <c r="BP94" i="1" s="1"/>
  <c r="BQ95" i="1" s="1"/>
  <c r="BV96" i="1" s="1"/>
  <c r="BO90" i="1"/>
  <c r="BO92" i="1"/>
  <c r="BO91" i="1"/>
  <c r="BP93" i="1" l="1"/>
  <c r="BQ94" i="1" s="1"/>
  <c r="BR95" i="1" s="1"/>
  <c r="BW96" i="1" s="1"/>
  <c r="CQ97" i="1" s="1"/>
  <c r="CQ209" i="1" s="1"/>
  <c r="BP90" i="1"/>
  <c r="BP92" i="1"/>
  <c r="BP91" i="1"/>
  <c r="CP97" i="1"/>
  <c r="CP209" i="1" s="1"/>
  <c r="CP210" i="1" s="1"/>
  <c r="N16" i="30"/>
  <c r="BQ90" i="1" l="1"/>
  <c r="BQ93" i="1"/>
  <c r="BR94" i="1" s="1"/>
  <c r="BS95" i="1" s="1"/>
  <c r="BX96" i="1" s="1"/>
  <c r="CR97" i="1" s="1"/>
  <c r="BQ91" i="1"/>
  <c r="BQ92" i="1"/>
  <c r="CQ210" i="1"/>
  <c r="R17" i="30" l="1"/>
  <c r="CR209" i="1"/>
  <c r="CR210" i="1" s="1"/>
  <c r="BR92" i="1"/>
  <c r="BR91" i="1"/>
  <c r="BR93" i="1"/>
  <c r="BS94" i="1" s="1"/>
  <c r="BT95" i="1" s="1"/>
  <c r="BY96" i="1" s="1"/>
  <c r="CS97" i="1" s="1"/>
  <c r="CS209" i="1" s="1"/>
  <c r="BR90" i="1"/>
  <c r="CS210" i="1" l="1"/>
  <c r="BS92" i="1"/>
  <c r="BS90" i="1"/>
  <c r="BS91" i="1"/>
  <c r="BS93" i="1"/>
  <c r="BT94" i="1" s="1"/>
  <c r="BU95" i="1" s="1"/>
  <c r="BZ96" i="1" s="1"/>
  <c r="CT97" i="1" s="1"/>
  <c r="CT209" i="1" s="1"/>
  <c r="CT210" i="1" s="1"/>
  <c r="BT92" i="1" l="1"/>
  <c r="BT93" i="1"/>
  <c r="BU94" i="1" s="1"/>
  <c r="BV95" i="1" s="1"/>
  <c r="BT90" i="1"/>
  <c r="BT91" i="1"/>
  <c r="BU93" i="1" l="1"/>
  <c r="BV94" i="1" s="1"/>
  <c r="BU91" i="1"/>
  <c r="BU90" i="1"/>
  <c r="BU92" i="1"/>
  <c r="N15" i="30"/>
  <c r="CA96" i="1"/>
  <c r="CU97" i="1" s="1"/>
  <c r="CU209" i="1" s="1"/>
  <c r="CU210" i="1" s="1"/>
  <c r="BV93" i="1" l="1"/>
  <c r="BV91" i="1"/>
  <c r="N11" i="30" s="1"/>
  <c r="BV90" i="1"/>
  <c r="BV92" i="1"/>
  <c r="N12" i="30" s="1"/>
  <c r="BW95" i="1"/>
  <c r="CB96" i="1" s="1"/>
  <c r="CV97" i="1" s="1"/>
  <c r="CV209" i="1" s="1"/>
  <c r="CV210" i="1" s="1"/>
  <c r="N14" i="30"/>
  <c r="BW91" i="1" l="1"/>
  <c r="BW92" i="1"/>
  <c r="O8" i="30"/>
  <c r="BW93" i="1"/>
  <c r="BX94" i="1" s="1"/>
  <c r="BY95" i="1" s="1"/>
  <c r="CD96" i="1" s="1"/>
  <c r="CX97" i="1" s="1"/>
  <c r="CX209" i="1" s="1"/>
  <c r="BW90" i="1"/>
  <c r="BW94" i="1"/>
  <c r="BX95" i="1" s="1"/>
  <c r="CC96" i="1" s="1"/>
  <c r="N13" i="30"/>
  <c r="BX92" i="1" l="1"/>
  <c r="BX93" i="1"/>
  <c r="BY94" i="1" s="1"/>
  <c r="BZ95" i="1" s="1"/>
  <c r="CE96" i="1" s="1"/>
  <c r="CY97" i="1" s="1"/>
  <c r="CY209" i="1" s="1"/>
  <c r="CY210" i="1" s="1"/>
  <c r="BX90" i="1"/>
  <c r="BX91" i="1"/>
  <c r="CW97" i="1"/>
  <c r="O16" i="30"/>
  <c r="S17" i="30" l="1"/>
  <c r="CW209" i="1"/>
  <c r="BY93" i="1"/>
  <c r="BZ94" i="1" s="1"/>
  <c r="CA95" i="1" s="1"/>
  <c r="CF96" i="1" s="1"/>
  <c r="CZ97" i="1" s="1"/>
  <c r="CZ209" i="1" s="1"/>
  <c r="CZ210" i="1" s="1"/>
  <c r="BY90" i="1"/>
  <c r="BY91" i="1"/>
  <c r="BY92" i="1"/>
  <c r="BZ92" i="1" l="1"/>
  <c r="BZ93" i="1"/>
  <c r="CA94" i="1" s="1"/>
  <c r="CB95" i="1" s="1"/>
  <c r="CG96" i="1" s="1"/>
  <c r="DA97" i="1" s="1"/>
  <c r="DA209" i="1" s="1"/>
  <c r="DA210" i="1" s="1"/>
  <c r="BZ90" i="1"/>
  <c r="BZ91" i="1"/>
  <c r="CW210" i="1"/>
  <c r="CX210" i="1"/>
  <c r="CA90" i="1" l="1"/>
  <c r="CA93" i="1"/>
  <c r="CB94" i="1" s="1"/>
  <c r="CC95" i="1" s="1"/>
  <c r="CA91" i="1"/>
  <c r="CA92" i="1"/>
  <c r="CH96" i="1" l="1"/>
  <c r="O15" i="30"/>
  <c r="CB90" i="1"/>
  <c r="CB93" i="1"/>
  <c r="CC94" i="1" s="1"/>
  <c r="CB92" i="1"/>
  <c r="CB91" i="1"/>
  <c r="CC90" i="1" l="1"/>
  <c r="CC93" i="1"/>
  <c r="CC91" i="1"/>
  <c r="O11" i="30" s="1"/>
  <c r="CC92" i="1"/>
  <c r="O12" i="30" s="1"/>
  <c r="O14" i="30"/>
  <c r="CD95" i="1"/>
  <c r="CI96" i="1" s="1"/>
  <c r="DC97" i="1" s="1"/>
  <c r="DC209" i="1" s="1"/>
  <c r="P16" i="30"/>
  <c r="DB97" i="1"/>
  <c r="DB209" i="1" l="1"/>
  <c r="T17" i="30"/>
  <c r="O13" i="30"/>
  <c r="CD94" i="1"/>
  <c r="CE95" i="1" s="1"/>
  <c r="CJ96" i="1" s="1"/>
  <c r="DD97" i="1" s="1"/>
  <c r="DD209" i="1" s="1"/>
  <c r="DD210" i="1" s="1"/>
  <c r="CD90" i="1"/>
  <c r="CD91" i="1"/>
  <c r="CD92" i="1"/>
  <c r="CD93" i="1"/>
  <c r="CE94" i="1" s="1"/>
  <c r="CF95" i="1" s="1"/>
  <c r="CK96" i="1" s="1"/>
  <c r="DE97" i="1" s="1"/>
  <c r="DE209" i="1" s="1"/>
  <c r="P8" i="30"/>
  <c r="DE210" i="1" l="1"/>
  <c r="CE92" i="1"/>
  <c r="CE91" i="1"/>
  <c r="CE90" i="1"/>
  <c r="CE93" i="1"/>
  <c r="CF94" i="1" s="1"/>
  <c r="CG95" i="1" s="1"/>
  <c r="CL96" i="1" s="1"/>
  <c r="DF97" i="1" s="1"/>
  <c r="DF209" i="1" s="1"/>
  <c r="DF210" i="1" s="1"/>
  <c r="DB210" i="1"/>
  <c r="DC210" i="1"/>
  <c r="CF92" i="1" l="1"/>
  <c r="CF93" i="1"/>
  <c r="CG94" i="1" s="1"/>
  <c r="CH95" i="1" s="1"/>
  <c r="CF90" i="1"/>
  <c r="CF91" i="1"/>
  <c r="CG93" i="1" l="1"/>
  <c r="CH94" i="1" s="1"/>
  <c r="CG91" i="1"/>
  <c r="CG92" i="1"/>
  <c r="CG90" i="1"/>
  <c r="P15" i="30"/>
  <c r="CM96" i="1"/>
  <c r="Q16" i="30" l="1"/>
  <c r="DG97" i="1"/>
  <c r="CH90" i="1"/>
  <c r="CH92" i="1"/>
  <c r="P12" i="30" s="1"/>
  <c r="CH91" i="1"/>
  <c r="P11" i="30" s="1"/>
  <c r="CH93" i="1"/>
  <c r="P14" i="30"/>
  <c r="CI95" i="1"/>
  <c r="CN96" i="1" s="1"/>
  <c r="DH97" i="1" s="1"/>
  <c r="DH209" i="1" s="1"/>
  <c r="P13" i="30" l="1"/>
  <c r="CI94" i="1"/>
  <c r="CJ95" i="1" s="1"/>
  <c r="CO96" i="1" s="1"/>
  <c r="DI97" i="1" s="1"/>
  <c r="DI209" i="1" s="1"/>
  <c r="DI210" i="1" s="1"/>
  <c r="CI92" i="1"/>
  <c r="CI93" i="1"/>
  <c r="CJ94" i="1" s="1"/>
  <c r="CK95" i="1" s="1"/>
  <c r="CP96" i="1" s="1"/>
  <c r="DJ97" i="1" s="1"/>
  <c r="DJ209" i="1" s="1"/>
  <c r="Q8" i="30"/>
  <c r="CI91" i="1"/>
  <c r="CI90" i="1"/>
  <c r="U17" i="30"/>
  <c r="DG209" i="1"/>
  <c r="DG210" i="1" s="1"/>
  <c r="DJ210" i="1" l="1"/>
  <c r="CJ90" i="1"/>
  <c r="CJ92" i="1"/>
  <c r="CJ93" i="1"/>
  <c r="CK94" i="1" s="1"/>
  <c r="CL95" i="1" s="1"/>
  <c r="CQ96" i="1" s="1"/>
  <c r="DK97" i="1" s="1"/>
  <c r="DK209" i="1" s="1"/>
  <c r="DK210" i="1" s="1"/>
  <c r="CJ91" i="1"/>
  <c r="DH210" i="1"/>
  <c r="CK93" i="1" l="1"/>
  <c r="CL94" i="1" s="1"/>
  <c r="CM95" i="1" s="1"/>
  <c r="CK92" i="1"/>
  <c r="CK91" i="1"/>
  <c r="CK90" i="1"/>
  <c r="CL92" i="1" l="1"/>
  <c r="CL93" i="1"/>
  <c r="CM94" i="1" s="1"/>
  <c r="Q14" i="30" s="1"/>
  <c r="CL90" i="1"/>
  <c r="CL91" i="1"/>
  <c r="Q15" i="30"/>
  <c r="CR96" i="1"/>
  <c r="R16" i="30" l="1"/>
  <c r="DL97" i="1"/>
  <c r="CM91" i="1"/>
  <c r="Q11" i="30" s="1"/>
  <c r="CM92" i="1"/>
  <c r="Q12" i="30" s="1"/>
  <c r="CM93" i="1"/>
  <c r="Q13" i="30" s="1"/>
  <c r="CM90" i="1"/>
  <c r="V17" i="30" l="1"/>
  <c r="DL209" i="1"/>
  <c r="DL210"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Les Merton</author>
  </authors>
  <commentList>
    <comment ref="E5" authorId="0" shapeId="0" xr:uid="{E67C2664-4106-4304-8C36-1CE8F2129AB9}">
      <text>
        <r>
          <rPr>
            <b/>
            <sz val="9"/>
            <color indexed="81"/>
            <rFont val="Tahoma"/>
            <charset val="1"/>
          </rPr>
          <t>Les Merton:</t>
        </r>
        <r>
          <rPr>
            <sz val="9"/>
            <color indexed="81"/>
            <rFont val="Tahoma"/>
            <charset val="1"/>
          </rPr>
          <t xml:space="preserve">
Decreaed by 0.3ha. Total for all RA1 still rounds up to 840ha</t>
        </r>
      </text>
    </comment>
    <comment ref="M11" authorId="0" shapeId="0" xr:uid="{23E7EA25-6EAC-43CA-8733-C3889F36BE0A}">
      <text>
        <r>
          <rPr>
            <b/>
            <sz val="9"/>
            <color indexed="81"/>
            <rFont val="Tahoma"/>
            <family val="2"/>
          </rPr>
          <t>Les Merton:</t>
        </r>
        <r>
          <rPr>
            <sz val="9"/>
            <color indexed="81"/>
            <rFont val="Tahoma"/>
            <family val="2"/>
          </rPr>
          <t xml:space="preserve">
Changed to actual area under RA1a in 2024. </t>
        </r>
      </text>
    </comment>
    <comment ref="E89" authorId="0" shapeId="0" xr:uid="{213358B0-2F9F-4576-9CA8-E858D9F2C2CA}">
      <text>
        <r>
          <rPr>
            <b/>
            <sz val="9"/>
            <color indexed="81"/>
            <rFont val="Tahoma"/>
            <charset val="1"/>
          </rPr>
          <t>Les Merton:</t>
        </r>
        <r>
          <rPr>
            <sz val="9"/>
            <color indexed="81"/>
            <rFont val="Tahoma"/>
            <charset val="1"/>
          </rPr>
          <t xml:space="preserve">
Increase of 1.1ha</t>
        </r>
      </text>
    </comment>
    <comment ref="T89" authorId="0" shapeId="0" xr:uid="{EE42F53E-9513-4698-9145-BFB1C2FBB4DC}">
      <text>
        <r>
          <rPr>
            <b/>
            <sz val="9"/>
            <color indexed="81"/>
            <rFont val="Tahoma"/>
            <charset val="1"/>
          </rPr>
          <t>Les Merton:</t>
        </r>
        <r>
          <rPr>
            <sz val="9"/>
            <color indexed="81"/>
            <rFont val="Tahoma"/>
            <charset val="1"/>
          </rPr>
          <t xml:space="preserve">
Change is due to increase in area in 2024 actual minus the area that was rehabilitated ahead of schedule plus the increase in area as a result of changes to the RA area.</t>
        </r>
      </text>
    </comment>
    <comment ref="L90" authorId="0" shapeId="0" xr:uid="{4E7BEC2D-A9AE-4E21-88B2-959A25C1B53C}">
      <text>
        <r>
          <rPr>
            <b/>
            <sz val="9"/>
            <color indexed="81"/>
            <rFont val="Tahoma"/>
            <family val="2"/>
          </rPr>
          <t>Les Merton:</t>
        </r>
        <r>
          <rPr>
            <sz val="9"/>
            <color indexed="81"/>
            <rFont val="Tahoma"/>
            <family val="2"/>
          </rPr>
          <t xml:space="preserve">
Changed to actual area under RA8a in 2024. This extended in to areas that were originally mapped as RA11a &amp; RA1a</t>
        </r>
      </text>
    </comment>
    <comment ref="E125" authorId="0" shapeId="0" xr:uid="{5C415067-8837-4F72-A6FC-47933091B240}">
      <text>
        <r>
          <rPr>
            <b/>
            <sz val="9"/>
            <color indexed="81"/>
            <rFont val="Tahoma"/>
            <family val="2"/>
          </rPr>
          <t>Les Merton:</t>
        </r>
        <r>
          <rPr>
            <sz val="9"/>
            <color indexed="81"/>
            <rFont val="Tahoma"/>
            <family val="2"/>
          </rPr>
          <t xml:space="preserve">
Decreased by 0.7ha overall. Rehab in year 75 (2093) decreased by 0.7ha (Cell CC125)</t>
        </r>
      </text>
    </comment>
    <comment ref="CC125" authorId="0" shapeId="0" xr:uid="{E9D688CF-A4D8-44FD-811B-BA18AA8D4001}">
      <text>
        <r>
          <rPr>
            <b/>
            <sz val="9"/>
            <color indexed="81"/>
            <rFont val="Tahoma"/>
            <family val="2"/>
          </rPr>
          <t>Les Merton:</t>
        </r>
        <r>
          <rPr>
            <sz val="9"/>
            <color indexed="81"/>
            <rFont val="Tahoma"/>
            <family val="2"/>
          </rPr>
          <t xml:space="preserve">
Decreased by 0.7ha</t>
        </r>
      </text>
    </comment>
  </commentList>
</comments>
</file>

<file path=xl/sharedStrings.xml><?xml version="1.0" encoding="utf-8"?>
<sst xmlns="http://schemas.openxmlformats.org/spreadsheetml/2006/main" count="894" uniqueCount="259">
  <si>
    <t>Rehabilitation Area</t>
  </si>
  <si>
    <t>Area (ha)</t>
  </si>
  <si>
    <t>Relevant Activity</t>
  </si>
  <si>
    <t>Project Year</t>
  </si>
  <si>
    <t>Calendar Year</t>
  </si>
  <si>
    <t>Rehabilitation Milestone</t>
  </si>
  <si>
    <t>Out-of-pit Emplacement Areas</t>
  </si>
  <si>
    <t>In-pit-Emplacement Areas</t>
  </si>
  <si>
    <t>In-pit Rejects Emplacements</t>
  </si>
  <si>
    <t>Grazing</t>
  </si>
  <si>
    <t>Out-of-pit Rejects Emplacement</t>
  </si>
  <si>
    <t>Infrastructure</t>
  </si>
  <si>
    <t>Final Voids</t>
  </si>
  <si>
    <t>Non-use Mangement Area (Final Void)</t>
  </si>
  <si>
    <t>Final</t>
  </si>
  <si>
    <t>Water Diversions</t>
  </si>
  <si>
    <t>Area IDs</t>
  </si>
  <si>
    <t>Total Area (ha)</t>
  </si>
  <si>
    <t>Milestone reference</t>
  </si>
  <si>
    <t>Rehabilitation milestone</t>
  </si>
  <si>
    <t>Milestone criteria</t>
  </si>
  <si>
    <t>RM1</t>
  </si>
  <si>
    <t>RM2</t>
  </si>
  <si>
    <t>RM3</t>
  </si>
  <si>
    <t>RM4</t>
  </si>
  <si>
    <t>RM5</t>
  </si>
  <si>
    <t>RM6</t>
  </si>
  <si>
    <t>RM7</t>
  </si>
  <si>
    <t>RM8</t>
  </si>
  <si>
    <t>RM9</t>
  </si>
  <si>
    <t>RM10</t>
  </si>
  <si>
    <t>1) Insert new rows below the table to record more Rehabilitation Area Milestones for the project</t>
  </si>
  <si>
    <t>2) Ensure all Rehabiitation Milestones recorded in this table align with those included in the RA sheets in this form.</t>
  </si>
  <si>
    <t>3) See the PRCP guideline before developing site-specific Rehabilitation Area Milestones</t>
  </si>
  <si>
    <t>Infrastructure Decommissioning and Removal</t>
  </si>
  <si>
    <t>Landform Development and Reshaping/Re-profiling</t>
  </si>
  <si>
    <t>Surface Preparation</t>
  </si>
  <si>
    <t>Achievement of PMLU to Stable Condition (grazing)</t>
  </si>
  <si>
    <t>Achievement of PMLU to Stable Condition (grazing with native vegetation)</t>
  </si>
  <si>
    <t>RM1 - Decommissioning</t>
  </si>
  <si>
    <t>Remediation of Contaminated Land</t>
  </si>
  <si>
    <t>Installation of Cover System/Capping</t>
  </si>
  <si>
    <t>Management milestone</t>
  </si>
  <si>
    <t>MM1</t>
  </si>
  <si>
    <t>MM2</t>
  </si>
  <si>
    <t>MM3</t>
  </si>
  <si>
    <t>1) Insert new rows below the table to record more Improvement Area Milestones for the project</t>
  </si>
  <si>
    <t>2) Ensure all Management Milestones recorded in this table align with those included in the IA sheets in this form.</t>
  </si>
  <si>
    <t>3) See the PRCP guideline before developing site-specific Improvement Area Milestones</t>
  </si>
  <si>
    <t>Highwall treatment</t>
  </si>
  <si>
    <t>Achievement of surface requirements</t>
  </si>
  <si>
    <t>Achievement of sufficient improvement</t>
  </si>
  <si>
    <t>Timeframe</t>
  </si>
  <si>
    <t>0</t>
  </si>
  <si>
    <t>3 months</t>
  </si>
  <si>
    <t>6 months</t>
  </si>
  <si>
    <t>12 months</t>
  </si>
  <si>
    <t>5 years</t>
  </si>
  <si>
    <t>Post - 1</t>
  </si>
  <si>
    <t>Post - 2</t>
  </si>
  <si>
    <t>Post - 3</t>
  </si>
  <si>
    <t>Post - 4</t>
  </si>
  <si>
    <t>Post - 5</t>
  </si>
  <si>
    <t>Post - 6</t>
  </si>
  <si>
    <t>Post - 7</t>
  </si>
  <si>
    <t>Post - 8</t>
  </si>
  <si>
    <t>Post - 9</t>
  </si>
  <si>
    <t>Post - 10</t>
  </si>
  <si>
    <t>Post - 11</t>
  </si>
  <si>
    <t>Post - 12</t>
  </si>
  <si>
    <t>Post - 13</t>
  </si>
  <si>
    <t>Post - 14</t>
  </si>
  <si>
    <t>Post - 15</t>
  </si>
  <si>
    <t>Post - 16</t>
  </si>
  <si>
    <t>Post - 17</t>
  </si>
  <si>
    <t>Post - 18</t>
  </si>
  <si>
    <t>Post - 19</t>
  </si>
  <si>
    <t>Post - 20</t>
  </si>
  <si>
    <t>20 years</t>
  </si>
  <si>
    <t>Post - 21</t>
  </si>
  <si>
    <t>Post - 22</t>
  </si>
  <si>
    <t>Post - 23</t>
  </si>
  <si>
    <t>Post - 24</t>
  </si>
  <si>
    <t>Post - 25</t>
  </si>
  <si>
    <t>Post - 26</t>
  </si>
  <si>
    <t>Post - 27</t>
  </si>
  <si>
    <t>Post - 28</t>
  </si>
  <si>
    <t>Post - 29</t>
  </si>
  <si>
    <t>Post-mining land uses (PMLU)</t>
  </si>
  <si>
    <t>Rehabilitation area</t>
  </si>
  <si>
    <t>Relevant activities</t>
  </si>
  <si>
    <t>Total rehabilitation area size (ha)</t>
  </si>
  <si>
    <t>PMLU</t>
  </si>
  <si>
    <t>Date area is available</t>
  </si>
  <si>
    <t>Cumulative area available (ha)</t>
  </si>
  <si>
    <t>Milestone completed by</t>
  </si>
  <si>
    <t>Milestone Reference</t>
  </si>
  <si>
    <t>Cumulative area achieved (ha)</t>
  </si>
  <si>
    <r>
      <t xml:space="preserve">1) Insert new columns to the </t>
    </r>
    <r>
      <rPr>
        <b/>
        <u/>
        <sz val="11"/>
        <color theme="1"/>
        <rFont val="Calibri"/>
        <family val="2"/>
        <scheme val="minor"/>
      </rPr>
      <t>yellow table</t>
    </r>
    <r>
      <rPr>
        <b/>
        <sz val="11"/>
        <color theme="1"/>
        <rFont val="Calibri"/>
        <family val="2"/>
        <scheme val="minor"/>
      </rPr>
      <t xml:space="preserve"> to include further rehabilitation milestone dates.</t>
    </r>
  </si>
  <si>
    <r>
      <t xml:space="preserve">2) Insert new columns to the </t>
    </r>
    <r>
      <rPr>
        <b/>
        <u/>
        <sz val="11"/>
        <color theme="1"/>
        <rFont val="Calibri"/>
        <family val="2"/>
        <scheme val="minor"/>
      </rPr>
      <t>blue table</t>
    </r>
    <r>
      <rPr>
        <b/>
        <sz val="11"/>
        <color theme="1"/>
        <rFont val="Calibri"/>
        <family val="2"/>
        <scheme val="minor"/>
      </rPr>
      <t xml:space="preserve"> to match rehabilitation milestone dates.</t>
    </r>
  </si>
  <si>
    <r>
      <t xml:space="preserve">3) Insert new rows to the </t>
    </r>
    <r>
      <rPr>
        <b/>
        <u/>
        <sz val="11"/>
        <color theme="1"/>
        <rFont val="Calibri"/>
        <family val="2"/>
        <scheme val="minor"/>
      </rPr>
      <t>blue table</t>
    </r>
    <r>
      <rPr>
        <b/>
        <sz val="11"/>
        <color theme="1"/>
        <rFont val="Calibri"/>
        <family val="2"/>
        <scheme val="minor"/>
      </rPr>
      <t xml:space="preserve"> to include additional rehabilitation milestone references.</t>
    </r>
  </si>
  <si>
    <t>4) Insert the relevant number in the "Milestone reference" column (i.e. RM1).</t>
  </si>
  <si>
    <t>Pit 1, In-pit Emplacement Area</t>
  </si>
  <si>
    <t>Pit 2, In-pit Emplacement Area</t>
  </si>
  <si>
    <t>Pit 3, In-pit Emplacement Area</t>
  </si>
  <si>
    <t>Out-of-pit Rejects Emplacement Areas</t>
  </si>
  <si>
    <t>Infrastructure Areas</t>
  </si>
  <si>
    <t>Commencement of first milestone:
RM1</t>
  </si>
  <si>
    <t>Pit 1, In-pit Rejects Emplacement Areas</t>
  </si>
  <si>
    <t>Non-use management area (NUMA)</t>
  </si>
  <si>
    <t>Improvement area</t>
  </si>
  <si>
    <t>IA1</t>
  </si>
  <si>
    <t>Total size (ha)</t>
  </si>
  <si>
    <t>NUMA</t>
  </si>
  <si>
    <r>
      <t xml:space="preserve">1) Insert new columns to the </t>
    </r>
    <r>
      <rPr>
        <b/>
        <u/>
        <sz val="11"/>
        <color theme="1"/>
        <rFont val="Calibri"/>
        <family val="2"/>
        <scheme val="minor"/>
      </rPr>
      <t>yellow table</t>
    </r>
    <r>
      <rPr>
        <b/>
        <sz val="11"/>
        <color theme="1"/>
        <rFont val="Calibri"/>
        <family val="2"/>
        <scheme val="minor"/>
      </rPr>
      <t xml:space="preserve"> to include further management milestone dates.</t>
    </r>
  </si>
  <si>
    <r>
      <t xml:space="preserve">2) Insert new columns to the </t>
    </r>
    <r>
      <rPr>
        <b/>
        <u/>
        <sz val="11"/>
        <color theme="1"/>
        <rFont val="Calibri"/>
        <family val="2"/>
        <scheme val="minor"/>
      </rPr>
      <t>blue table</t>
    </r>
    <r>
      <rPr>
        <b/>
        <sz val="11"/>
        <color theme="1"/>
        <rFont val="Calibri"/>
        <family val="2"/>
        <scheme val="minor"/>
      </rPr>
      <t xml:space="preserve"> to match management milestone dates.</t>
    </r>
  </si>
  <si>
    <t>3) Insert new rows to the blue table to include additional management milestone references.</t>
  </si>
  <si>
    <t>4) Insert the relevant number in the "Milestone reference" column (i.e. MM1).</t>
  </si>
  <si>
    <t>Final Residual Void</t>
  </si>
  <si>
    <t>Commencement of first milestone: 
MM1</t>
  </si>
  <si>
    <t>2 years</t>
  </si>
  <si>
    <t>1 year</t>
  </si>
  <si>
    <t>MM3 - Achievement of sufficient improvement</t>
  </si>
  <si>
    <t>Cumulative Area Available</t>
  </si>
  <si>
    <t>Area That Becomes Available</t>
  </si>
  <si>
    <t>Post-mining land use</t>
  </si>
  <si>
    <t>RM5 - Surface Preparation</t>
  </si>
  <si>
    <t>RM8 - Achievement of Surface Requirements</t>
  </si>
  <si>
    <t>RM2 - Remediation of Contaminated Land</t>
  </si>
  <si>
    <t>RM11</t>
  </si>
  <si>
    <t>Retained Water Structures</t>
  </si>
  <si>
    <t>Water Management Infrastructure</t>
  </si>
  <si>
    <t>Revegetation (grazing)</t>
  </si>
  <si>
    <t>Revegetation (grazing with native vegetation)</t>
  </si>
  <si>
    <t>Surface Conditions</t>
  </si>
  <si>
    <t>RM8 - Surface Conditions</t>
  </si>
  <si>
    <t>Out-of-pit Waste Rock Emplacement Areas</t>
  </si>
  <si>
    <t>RA1</t>
  </si>
  <si>
    <t>RA2</t>
  </si>
  <si>
    <t>RA3</t>
  </si>
  <si>
    <t>RA4</t>
  </si>
  <si>
    <t>RA5</t>
  </si>
  <si>
    <t>RA6</t>
  </si>
  <si>
    <t>RA7</t>
  </si>
  <si>
    <t>RA8</t>
  </si>
  <si>
    <t>RA9</t>
  </si>
  <si>
    <t>RA10</t>
  </si>
  <si>
    <t>RA11</t>
  </si>
  <si>
    <t>RA12</t>
  </si>
  <si>
    <t>RA13</t>
  </si>
  <si>
    <t>RA14</t>
  </si>
  <si>
    <t>1a</t>
  </si>
  <si>
    <t>1b</t>
  </si>
  <si>
    <t>1c</t>
  </si>
  <si>
    <t>1d</t>
  </si>
  <si>
    <t>2a</t>
  </si>
  <si>
    <t>2b</t>
  </si>
  <si>
    <t>3a</t>
  </si>
  <si>
    <t>3b</t>
  </si>
  <si>
    <t>4a</t>
  </si>
  <si>
    <t>5a</t>
  </si>
  <si>
    <t>5b</t>
  </si>
  <si>
    <t>5c</t>
  </si>
  <si>
    <t>5d</t>
  </si>
  <si>
    <t>6a</t>
  </si>
  <si>
    <t>6b</t>
  </si>
  <si>
    <t>6c</t>
  </si>
  <si>
    <t>6d</t>
  </si>
  <si>
    <t>7a</t>
  </si>
  <si>
    <t>7b</t>
  </si>
  <si>
    <t>7c</t>
  </si>
  <si>
    <t>7d</t>
  </si>
  <si>
    <t>7e</t>
  </si>
  <si>
    <t>7f</t>
  </si>
  <si>
    <t>7g</t>
  </si>
  <si>
    <t>7h</t>
  </si>
  <si>
    <t>8a</t>
  </si>
  <si>
    <t>8b</t>
  </si>
  <si>
    <t>8c</t>
  </si>
  <si>
    <t>8d</t>
  </si>
  <si>
    <t>8e</t>
  </si>
  <si>
    <t>8f</t>
  </si>
  <si>
    <t>8g</t>
  </si>
  <si>
    <t>8h</t>
  </si>
  <si>
    <t>9a</t>
  </si>
  <si>
    <t>9b</t>
  </si>
  <si>
    <t>9c</t>
  </si>
  <si>
    <t>9d</t>
  </si>
  <si>
    <t>10a</t>
  </si>
  <si>
    <t>10b</t>
  </si>
  <si>
    <t>11a</t>
  </si>
  <si>
    <t>12a</t>
  </si>
  <si>
    <t>12b</t>
  </si>
  <si>
    <t>12c</t>
  </si>
  <si>
    <t>13a</t>
  </si>
  <si>
    <t>13b</t>
  </si>
  <si>
    <t>13c</t>
  </si>
  <si>
    <t>13d</t>
  </si>
  <si>
    <t>13e</t>
  </si>
  <si>
    <t>13f</t>
  </si>
  <si>
    <t>13g</t>
  </si>
  <si>
    <t>13h</t>
  </si>
  <si>
    <t>13i</t>
  </si>
  <si>
    <t>13j</t>
  </si>
  <si>
    <t>13k</t>
  </si>
  <si>
    <t>13l</t>
  </si>
  <si>
    <t>13m</t>
  </si>
  <si>
    <t>13n</t>
  </si>
  <si>
    <t>13o</t>
  </si>
  <si>
    <t>14a</t>
  </si>
  <si>
    <t>14b</t>
  </si>
  <si>
    <t>IA2</t>
  </si>
  <si>
    <t>Achievement of PMLU to Stable Condition</t>
  </si>
  <si>
    <t>Area Achieving Stable Condition each year</t>
  </si>
  <si>
    <t>Area That Becomes Available each year</t>
  </si>
  <si>
    <t>a</t>
  </si>
  <si>
    <t>b</t>
  </si>
  <si>
    <t>RA15</t>
  </si>
  <si>
    <t>Water Management Infrastructure 
(Water Storages, Sediment Dams, etc)</t>
  </si>
  <si>
    <t>Post - 30</t>
  </si>
  <si>
    <t>Post - 31</t>
  </si>
  <si>
    <t>Post - 32</t>
  </si>
  <si>
    <t>Post - 33</t>
  </si>
  <si>
    <t>Post - 34</t>
  </si>
  <si>
    <t>Western (Pit 3) Final Void</t>
  </si>
  <si>
    <t>Grazing (Retained Water Management Infrastructure)</t>
  </si>
  <si>
    <t>Central (Pit 1 and Pit 2) Final Void</t>
  </si>
  <si>
    <t>Grazing with Native Vegetation</t>
  </si>
  <si>
    <t>Retained (Water Management Infrastructure)</t>
  </si>
  <si>
    <t>Grazing with Riparian Suited Native Vegetation</t>
  </si>
  <si>
    <t>RM7 - Revegetation (grazing with native vegetation)</t>
  </si>
  <si>
    <t>RM1 - Infrastructure Decommissioning and Removal</t>
  </si>
  <si>
    <t>RM4 - Landform Development and Reshaping/Re-profiling</t>
  </si>
  <si>
    <t>RM6 - Revegetation (grazing)</t>
  </si>
  <si>
    <t>RM10 - Achievement of PMLU to Stable Condition (grazing with native vegetation))</t>
  </si>
  <si>
    <t>RM9 - Achievement of PMLU to Stable Condition (grazing)</t>
  </si>
  <si>
    <t xml:space="preserve">RM2 - Remediation of Contaminated Land </t>
  </si>
  <si>
    <t>RM3 - Installation of Cover System/Capping</t>
  </si>
  <si>
    <t>RM11 - Retained Water Structures</t>
  </si>
  <si>
    <t>MM1 - High- and Low Wall Treatment</t>
  </si>
  <si>
    <t>MM2 - Surface Conditions</t>
  </si>
  <si>
    <t xml:space="preserve">Rehabilitation of RA1 commenced prior to PRCP transition </t>
  </si>
  <si>
    <t xml:space="preserve">Rehabilitation of RA2 commenced prior to PRCP transition </t>
  </si>
  <si>
    <t xml:space="preserve">Rehabilitation of RA15 commenced prior to PRCP transition </t>
  </si>
  <si>
    <t xml:space="preserve">Rehabilitation of RA11 commenced prior to PRCP transition </t>
  </si>
  <si>
    <t xml:space="preserve">a) Detailed site investigation report, as required under the Environmental Protection Act 1994, completed.
b) Contaminated materials (e.g. PCBs, Dioxins, Mercury, hydrocarbon contaminated soils) removed and appropriately disposed or remediated. 
c) Validation testing confirms that contaminated soils have been removed or remediated. 
d) A site suitability statement confirms the uses or activities for which the land is suitable, align to the approved PMLUs for the site. 
</t>
  </si>
  <si>
    <t xml:space="preserve">a) Waste rock material ripped to a minimum of 300 mm depth.
b) Topsoil placed to a minimum thickness of 100 mm.
c) Topsoil amelioration and fertilisation process completed using gypsum, chemical fertiliser and/or compost as required to reach target Total N: 1,500 milligrams per kilogram (mg/kg), and Total P: 200 mg/kg.
d) Till to 100 mm depth to mix and incorporate soil ameliorants (but not deep enough to bring waste rock material to the surface).
e) An assessment of soil health and suitability has been completed and confirms soil is suitable for target vegetation establishment.
</t>
  </si>
  <si>
    <r>
      <rPr>
        <b/>
        <sz val="11"/>
        <color theme="1"/>
        <rFont val="Calibri"/>
        <family val="2"/>
        <scheme val="minor"/>
      </rPr>
      <t xml:space="preserve">Safe:
</t>
    </r>
    <r>
      <rPr>
        <sz val="11"/>
        <color theme="1"/>
        <rFont val="Calibri"/>
        <family val="2"/>
        <scheme val="minor"/>
      </rPr>
      <t>a) Certification that slopes are safe, and predicted to remain safe.
b) Certification that the relevant specified cover thickness has been obtained.
c) A Bushfire Management Plan developed in accordance with relevant Queensland Fire and Emergency Services is in place.</t>
    </r>
    <r>
      <rPr>
        <b/>
        <sz val="11"/>
        <color theme="1"/>
        <rFont val="Calibri"/>
        <family val="2"/>
        <scheme val="minor"/>
      </rPr>
      <t xml:space="preserve">
Stable:
</t>
    </r>
    <r>
      <rPr>
        <sz val="11"/>
        <color theme="1"/>
        <rFont val="Calibri"/>
        <family val="2"/>
        <scheme val="minor"/>
      </rPr>
      <t>d) Active erosion (t/ha/year), is less than 110% of the levels present in designated vegetation reference sites.
e) Erosion maintenance requirements are comparable to designated vegetation reference sites. 
f) Pest species abundance comparable to designated vegetation reference sites. 
g) Weed diversity and density less than 110% of baseline survey results and abundance comparable to designated vegetation reference sites. 
h) Persistent groundcover greater than or equal to 70% 
i) Hydraulic and geomorphic characteristics of Drainage Line 1 diversion reviewed and confirmed similar to the hydraulic and geomorphic characteristics of the existing Drainage Line 1 channel.</t>
    </r>
    <r>
      <rPr>
        <b/>
        <sz val="11"/>
        <color theme="1"/>
        <rFont val="Calibri"/>
        <family val="2"/>
        <scheme val="minor"/>
      </rPr>
      <t xml:space="preserve">
Self-sustaining land use:
</t>
    </r>
    <r>
      <rPr>
        <sz val="11"/>
        <color theme="1"/>
        <rFont val="Calibri"/>
        <family val="2"/>
        <scheme val="minor"/>
      </rPr>
      <t>j) Meets land suitability class 4  (for beef cattle grazing) with less than 10% being of land suitability class 5.
k) Stocking rates in rehabilitated pasture areas are comparable to designated vegetation reference sites.
l) Pasture grass species are comparable in cover and composition to designated vegetation reference sites, with a species mix including pasture species detailed in ‘Table 20 Revegetation Species’ in the PRC Planning Part, version 4 (April 2022).
m) Pasture grass species show evidence of seed set, germination and emergence. 
n) Litter density comparable to vegetation designated vegetation reference sites. 
o) Tree and shrub species are comparable in composition to designated vegetation reference sites, and include a combination of tree species from the following:  Acacia shirleyi, Acacia leiocalyx, Allocasuarina luehmannii, Casuarina cunninghamiana, Callitris glaucophylla, Eucalyptus crebra, Eucalyptus populnea, Eucalyptus fibrosa subsp. nubila, and Eucalyptus tereticornis. 
p) Tree and shrub species show evidence of flowering, viable seed setting, germination and emergence.</t>
    </r>
    <r>
      <rPr>
        <b/>
        <sz val="11"/>
        <color theme="1"/>
        <rFont val="Calibri"/>
        <family val="2"/>
        <scheme val="minor"/>
      </rPr>
      <t xml:space="preserve">
Non-polluting:
</t>
    </r>
    <r>
      <rPr>
        <sz val="11"/>
        <color theme="1"/>
        <rFont val="Calibri"/>
        <family val="2"/>
        <scheme val="minor"/>
      </rPr>
      <t>q) Receiving water quality monitoring results are comparable with upstream values.
r) Groundwater quality monitoring results comply with Table E10: Groundwater Reference Bore Contaminant Triggers in EA EPML00900113</t>
    </r>
    <r>
      <rPr>
        <b/>
        <sz val="11"/>
        <color theme="1"/>
        <rFont val="Calibri"/>
        <family val="2"/>
        <scheme val="minor"/>
      </rPr>
      <t xml:space="preserve">
</t>
    </r>
  </si>
  <si>
    <t xml:space="preserve">a) All services disconnected and decommissioned.
b) Contaminated water (e.g. affected by hydrocarbons, brine, metals, etc.) is treated to ensure consistency with upstream water quality characteristics, or removed off site. 
c) All wastes removed from site and lawfully disposed. 
d) All infrastructure and water storages demolished and removed, unless agreed in writing by landholders and relevant agencies.
e) All roads and access tracks removed and ripped to reduce compaction, unless agreed in writing by landholders and relevant agencies.
</t>
  </si>
  <si>
    <t xml:space="preserve">a) Engineering and design plans to ensure that oxygen diffusion is adequately reduced to minimise the risk of sulfide oxidation and acid generation finalised. 
b) In-pit rejects emplacements are located hydraulically upgradient of the Central Void (Pit 1).
c) In-pit coal rejects emplacements have settled before commencing installation of the cover system.
d) In-pit coal rejects emplacements located a minimum of 10 m below the final landform surface elevation and encapsulated. 
e) The in-pit rejects emplacement in the Central Pit (Pit 1) does not exceed Relative Level (RL) 301mAHD. The remaining void is infilled with waste rock material to a final RL not excceding 330 mAHD.
f) Additional materials (capillary breaks, geofabric, etc.) installed as per the engineering design plan.
g) Out-of-pit coal rejects emplacements covered with a 0.5 m layer of competent material followed by a 0.5 m layer of compacted non-sodic clay.
h) Engineering report on completed cover finalised, certifying that the capping system has been built/installed as per engineering design plan. 
</t>
  </si>
  <si>
    <t xml:space="preserve">a) All major earthworks completed.
b) Stable landform and angle achieved (up to 10%, or up to 33% where rock mulch or other stabilisation controls are used).
c) Out of pit coal rejects emplacement slopes no greater than 10%, or up to 33% where rock mulch or other stabilisation controls are used.
d) Dirty water dams slopes no greater than 10%.
e) Final elevation of out of pit waste rock emplacements are not higher than 45 m above the natural ground level. 
f) Landform recontoured to be sympathetic to the adjacent landforms.
g) The toe of the out-of-pit waste rock emplacements adjacent to Drainage Line 1 has been treated with an erosion resistant material to maintain its stability in the event of 1,000-year ARI and PMF floodwater interaction.
h) Contour or graded drains installed as per construction design.
i) Drainage Line 1 diversion designed and assessed using the most relevant ACARP stream diversion criteria, current at the time the design and assessment are carried out. 
j) Final voids certified as geotechnically stable with a factor of safety of at least 1.2.
</t>
  </si>
  <si>
    <t xml:space="preserve">a) Topsoil ripped no more than three months later than placement.
b) Till along the contour with a tyned implement with tyne spacing no greater than 0.5 m.
c) Direct seeding of cover crop and pasture species completed (rates as specified in Table 3-6 of Revegetation Plan version 2, dated 23/06/2021).
d) Selection of pasture grass species are consistent with designated vegetation reference sites  and include a combination of pasture species detailed in ‘Table 20 Revegetation Species’ in the PRC Planning Part, version 4 (April 2022). 
</t>
  </si>
  <si>
    <t xml:space="preserve">a) No evidence of slumping and erosion maintenance requirements are comparable to designated vegetation reference sites. 
b) Salinity levels of less than 0.6 deci-siemens per metre (dS/m) in soil root zone or less than 110% of designated vegetation reference sites. 
c) Cation exchange capacity levels are greater than 8 to 10 in soil root zone or greater than 90% of designated vegetation reference sites. 
d) Hydraulic and geomorphic characteristics of Drainage Line 1 diversion reviewed and confirmed that it is trending towards the hydraulic and geomorphic characteristics of the existing Drainage Line 1 channel.
</t>
  </si>
  <si>
    <r>
      <rPr>
        <b/>
        <sz val="11"/>
        <color theme="1"/>
        <rFont val="Calibri"/>
        <family val="2"/>
        <scheme val="minor"/>
      </rPr>
      <t>Safe:</t>
    </r>
    <r>
      <rPr>
        <sz val="11"/>
        <color theme="1"/>
        <rFont val="Calibri"/>
        <family val="2"/>
        <scheme val="minor"/>
      </rPr>
      <t xml:space="preserve">
a) Certification that slopes are safe, and predicted to remain safe.
b) Certification that the relevant cover thickness has been obtained.
c) A Bushfire Management Plan developed in accordance with relevant Queensland Fire and Emergency Services is in place.
</t>
    </r>
    <r>
      <rPr>
        <b/>
        <sz val="11"/>
        <color theme="1"/>
        <rFont val="Calibri"/>
        <family val="2"/>
        <scheme val="minor"/>
      </rPr>
      <t>Stable:</t>
    </r>
    <r>
      <rPr>
        <sz val="11"/>
        <color theme="1"/>
        <rFont val="Calibri"/>
        <family val="2"/>
        <scheme val="minor"/>
      </rPr>
      <t xml:space="preserve">
d) Active erosion (t/ha/year), is less than 110% of the levels present in designated vegetation reference sites. 
e) No evidence of severe  erosion. 
f) Erosion maintenance requirements are comparable to designated vegetation reference sites. 
g) Pest species abundance comparable to designated vegetation reference sites. 
h) Weed diversity and density less than 110% of baseline survey results and abundance comparable to designated vegetation reference sites. 
i) Persistent groundcover greater than or equal to 70%.
</t>
    </r>
    <r>
      <rPr>
        <b/>
        <sz val="11"/>
        <color theme="1"/>
        <rFont val="Calibri"/>
        <family val="2"/>
        <scheme val="minor"/>
      </rPr>
      <t>Self-sustaining land use:</t>
    </r>
    <r>
      <rPr>
        <sz val="11"/>
        <color theme="1"/>
        <rFont val="Calibri"/>
        <family val="2"/>
        <scheme val="minor"/>
      </rPr>
      <t xml:space="preserve">
j) Meets land suitability class 4  (for beef cattle grazing) with less than 5% being of land suitability class 5. 
k) Stocking rates in rehabilitated pasture areas are comparable to designated vegetation reference sites.
l) Pasture grass species are comparable in cover and composition to designated vegetation reference sites, with a species mix including pasture species detailed in ‘Table 20 Revegetation Species’ in the PRC Planning Part, version 4 (April 2022). 
m) Pasture grass species show evidence of seed set, germination and emergence.
</t>
    </r>
    <r>
      <rPr>
        <b/>
        <sz val="11"/>
        <color theme="1"/>
        <rFont val="Calibri"/>
        <family val="2"/>
        <scheme val="minor"/>
      </rPr>
      <t>Non-polluting:</t>
    </r>
    <r>
      <rPr>
        <sz val="11"/>
        <color theme="1"/>
        <rFont val="Calibri"/>
        <family val="2"/>
        <scheme val="minor"/>
      </rPr>
      <t xml:space="preserve">
n) Receiving water quality monitoring results are comparable with upstream values.
o) Groundwater quality monitoring results comply with Table E10: Groundwater Reference Bore Contaminant Triggers in EA EPML00900113.
</t>
    </r>
  </si>
  <si>
    <t xml:space="preserve">a) Water quality within the retained water structures is comparable with upstream values.
b) Certification of structural integrity.
</t>
  </si>
  <si>
    <t xml:space="preserve">a) Highwall slope is no greater than 45 degrees (°) (100%).
b) Low wall slope is no greater than 37° (75.4%).
c) Highwalls certified as geotechnically stable.
d) Certification that the final void is safe.
e) Waste rock emplacements provide flood immunity for the final voids, up to the PMF.
f) Central Final Void (Pit 1) has:
i. maximum depth of 70 m;
ii. maximum length of 1,460 m;
iii. maximum area of 75 ha; and
iv. maximum volume of 28 Mm3
g) Western Final Void (Pit 3) has:
i. maximum depth of 87 m;
ii. maximum length of 3,770 m;
iii. maximum area of 165 ha; and
iv. maximum volume of 86 Mm3.
</t>
  </si>
  <si>
    <t xml:space="preserve">a) Bund wall installed with a minimum height of 2 m, with a minimum base of 4 m, and located at least 10m beyond area potentially affected by instability of the pit edge.
b) Appropriate signage placed to clearly identify and convey the purpose (e.g. EP Act 1994 Non-Use Management Area No Entry).
</t>
  </si>
  <si>
    <r>
      <rPr>
        <b/>
        <sz val="11"/>
        <color theme="1"/>
        <rFont val="Calibri"/>
        <family val="2"/>
        <scheme val="minor"/>
      </rPr>
      <t>Safe:</t>
    </r>
    <r>
      <rPr>
        <sz val="11"/>
        <color theme="1"/>
        <rFont val="Calibri"/>
        <family val="2"/>
        <scheme val="minor"/>
      </rPr>
      <t xml:space="preserve">
a) Bund wall present.
b) Appropriate signage in place.
</t>
    </r>
    <r>
      <rPr>
        <b/>
        <sz val="11"/>
        <color theme="1"/>
        <rFont val="Calibri"/>
        <family val="2"/>
        <scheme val="minor"/>
      </rPr>
      <t>Stable:</t>
    </r>
    <r>
      <rPr>
        <sz val="11"/>
        <color theme="1"/>
        <rFont val="Calibri"/>
        <family val="2"/>
        <scheme val="minor"/>
      </rPr>
      <t xml:space="preserve">
c) Highwalls certified as geotechnically stable. 
</t>
    </r>
    <r>
      <rPr>
        <b/>
        <sz val="11"/>
        <color theme="1"/>
        <rFont val="Calibri"/>
        <family val="2"/>
        <scheme val="minor"/>
      </rPr>
      <t>Non-polluting:</t>
    </r>
    <r>
      <rPr>
        <sz val="11"/>
        <color theme="1"/>
        <rFont val="Calibri"/>
        <family val="2"/>
        <scheme val="minor"/>
      </rPr>
      <t xml:space="preserve">
d) Groundwater quality monitoring results comply with Table E10: Groundwater Reference Bore Contaminant Triggers in EA EPML00900113.
e) Final void acts as a long-term groundwater sink.
</t>
    </r>
  </si>
  <si>
    <r>
      <t xml:space="preserve">a) Topsoil ripped no more than three months later than placement.
b) Till along the contour with a tyned implement with tyne spacing no greater than 0.5 m.
c) Direct seeding of cover crop and pasture species completed (rates as specified in Table 3-6 of Revegetation Plan version 2, dated 23/06/2021). 
d) Planted tree species are consistent with the relevant vegetation reference site, and include a combination of tree species from the following:  Acacia shirleyi, Acacia leiocalyx, Allocasuarina luehmannii, Casuarina cunninghamiana, Callitris glaucophylla, Eucalyptus crebra, Eucalyptus populnea, Eucalyptus fibrosa subsp. nubila, and Eucalyptus tereticornis. 
e) Direct seeding, hiko or native tubestock planting completed (rates as specified in Table 3-6 of the Revegetation Plan version 2, dated 23/06/2021). 
f) Survivorship of hiko or native tubestock </t>
    </r>
    <r>
      <rPr>
        <sz val="11"/>
        <color rgb="FFFF0000"/>
        <rFont val="Calibri"/>
        <family val="2"/>
        <scheme val="minor"/>
      </rPr>
      <t>(if planted as part of RM7 e)</t>
    </r>
    <r>
      <rPr>
        <sz val="11"/>
        <color theme="1"/>
        <rFont val="Calibri"/>
        <family val="2"/>
        <scheme val="minor"/>
      </rPr>
      <t xml:space="preserve"> greater than or equal to 70%, 12 months after planting.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</si>
</sst>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0.00000"/>
    <numFmt numFmtId="165" formatCode="0.00000000"/>
  </numFmts>
  <fonts count="14" x14ac:knownFonts="1">
    <font>
      <sz val="11"/>
      <color theme="1"/>
      <name val="Calibri"/>
      <family val="2"/>
      <scheme val="minor"/>
    </font>
    <font>
      <b/>
      <sz val="11"/>
      <color theme="1"/>
      <name val="Calibri"/>
      <family val="2"/>
      <scheme val="minor"/>
    </font>
    <font>
      <sz val="8"/>
      <name val="Calibri"/>
      <family val="2"/>
      <scheme val="minor"/>
    </font>
    <font>
      <sz val="11"/>
      <name val="Calibri"/>
      <family val="2"/>
      <scheme val="minor"/>
    </font>
    <font>
      <b/>
      <sz val="14"/>
      <color theme="1"/>
      <name val="Calibri"/>
      <family val="2"/>
      <scheme val="minor"/>
    </font>
    <font>
      <b/>
      <u/>
      <sz val="11"/>
      <color theme="1"/>
      <name val="Calibri"/>
      <family val="2"/>
      <scheme val="minor"/>
    </font>
    <font>
      <b/>
      <sz val="11"/>
      <color theme="1"/>
      <name val="Calibri"/>
      <family val="2"/>
      <scheme val="minor"/>
    </font>
    <font>
      <sz val="11"/>
      <color rgb="FFFF0000"/>
      <name val="Calibri"/>
      <family val="2"/>
      <scheme val="minor"/>
    </font>
    <font>
      <b/>
      <sz val="9"/>
      <color indexed="81"/>
      <name val="Tahoma"/>
      <family val="2"/>
    </font>
    <font>
      <sz val="9"/>
      <color indexed="81"/>
      <name val="Tahoma"/>
      <family val="2"/>
    </font>
    <font>
      <sz val="14"/>
      <color rgb="FFFF0000"/>
      <name val="Calibri"/>
      <family val="2"/>
      <scheme val="minor"/>
    </font>
    <font>
      <sz val="18"/>
      <color rgb="FFFF0000"/>
      <name val="Calibri"/>
      <family val="2"/>
      <scheme val="minor"/>
    </font>
    <font>
      <sz val="9"/>
      <color indexed="81"/>
      <name val="Tahoma"/>
      <charset val="1"/>
    </font>
    <font>
      <b/>
      <sz val="9"/>
      <color indexed="81"/>
      <name val="Tahoma"/>
      <charset val="1"/>
    </font>
  </fonts>
  <fills count="14">
    <fill>
      <patternFill patternType="none"/>
    </fill>
    <fill>
      <patternFill patternType="gray125"/>
    </fill>
    <fill>
      <patternFill patternType="solid">
        <fgColor theme="7" tint="0.79998168889431442"/>
        <bgColor indexed="64"/>
      </patternFill>
    </fill>
    <fill>
      <patternFill patternType="solid">
        <fgColor theme="9" tint="0.79998168889431442"/>
        <bgColor indexed="64"/>
      </patternFill>
    </fill>
    <fill>
      <patternFill patternType="solid">
        <fgColor theme="9" tint="-0.499984740745262"/>
        <bgColor indexed="64"/>
      </patternFill>
    </fill>
    <fill>
      <patternFill patternType="solid">
        <fgColor theme="9" tint="0.59999389629810485"/>
        <bgColor indexed="64"/>
      </patternFill>
    </fill>
    <fill>
      <patternFill patternType="solid">
        <fgColor theme="9" tint="-0.249977111117893"/>
        <bgColor indexed="64"/>
      </patternFill>
    </fill>
    <fill>
      <patternFill patternType="solid">
        <fgColor theme="9" tint="0.39997558519241921"/>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0" tint="-0.249977111117893"/>
        <bgColor indexed="64"/>
      </patternFill>
    </fill>
    <fill>
      <patternFill patternType="solid">
        <fgColor theme="4" tint="0.79998168889431442"/>
        <bgColor indexed="64"/>
      </patternFill>
    </fill>
  </fills>
  <borders count="58">
    <border>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style="medium">
        <color indexed="64"/>
      </left>
      <right/>
      <top style="thin">
        <color indexed="64"/>
      </top>
      <bottom style="thin">
        <color indexed="64"/>
      </bottom>
      <diagonal/>
    </border>
    <border>
      <left/>
      <right style="thin">
        <color indexed="64"/>
      </right>
      <top/>
      <bottom/>
      <diagonal/>
    </border>
    <border>
      <left/>
      <right style="thin">
        <color indexed="64"/>
      </right>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top style="thin">
        <color indexed="64"/>
      </top>
      <bottom style="thin">
        <color indexed="64"/>
      </bottom>
      <diagonal/>
    </border>
  </borders>
  <cellStyleXfs count="1">
    <xf numFmtId="0" fontId="0" fillId="0" borderId="0"/>
  </cellStyleXfs>
  <cellXfs count="225">
    <xf numFmtId="0" fontId="0" fillId="0" borderId="0" xfId="0"/>
    <xf numFmtId="0" fontId="1" fillId="9" borderId="3" xfId="0" applyFont="1" applyFill="1" applyBorder="1"/>
    <xf numFmtId="0" fontId="1" fillId="9" borderId="5" xfId="0" applyFont="1" applyFill="1" applyBorder="1"/>
    <xf numFmtId="0" fontId="1" fillId="9" borderId="11" xfId="0" applyFont="1" applyFill="1" applyBorder="1"/>
    <xf numFmtId="0" fontId="1" fillId="8" borderId="13" xfId="0" applyFont="1" applyFill="1" applyBorder="1"/>
    <xf numFmtId="0" fontId="1" fillId="12" borderId="13" xfId="0" applyFont="1" applyFill="1" applyBorder="1" applyAlignment="1">
      <alignment wrapText="1"/>
    </xf>
    <xf numFmtId="0" fontId="1" fillId="12" borderId="8" xfId="0" applyFont="1" applyFill="1" applyBorder="1" applyAlignment="1">
      <alignment wrapText="1"/>
    </xf>
    <xf numFmtId="0" fontId="1" fillId="8" borderId="14" xfId="0" applyFont="1" applyFill="1" applyBorder="1" applyAlignment="1">
      <alignment wrapText="1"/>
    </xf>
    <xf numFmtId="0" fontId="1" fillId="0" borderId="0" xfId="0" applyFont="1"/>
    <xf numFmtId="0" fontId="0" fillId="2" borderId="1" xfId="0" applyFill="1" applyBorder="1" applyAlignment="1">
      <alignment horizontal="center" vertical="center"/>
    </xf>
    <xf numFmtId="2" fontId="0" fillId="2" borderId="1" xfId="0" applyNumberFormat="1" applyFill="1" applyBorder="1" applyAlignment="1">
      <alignment horizontal="center" vertical="center"/>
    </xf>
    <xf numFmtId="2" fontId="0" fillId="2" borderId="4" xfId="0" applyNumberFormat="1" applyFill="1" applyBorder="1" applyAlignment="1">
      <alignment horizontal="center" vertical="center"/>
    </xf>
    <xf numFmtId="14" fontId="0" fillId="2" borderId="14" xfId="0" applyNumberFormat="1" applyFill="1" applyBorder="1" applyAlignment="1">
      <alignment horizontal="center" vertical="center"/>
    </xf>
    <xf numFmtId="14" fontId="0" fillId="2" borderId="1" xfId="0" applyNumberFormat="1" applyFill="1" applyBorder="1" applyAlignment="1">
      <alignment horizontal="center" vertical="center"/>
    </xf>
    <xf numFmtId="14" fontId="0" fillId="2" borderId="4" xfId="0" applyNumberFormat="1" applyFill="1" applyBorder="1" applyAlignment="1">
      <alignment horizontal="center" vertical="center"/>
    </xf>
    <xf numFmtId="0" fontId="0" fillId="0" borderId="0" xfId="0" applyAlignment="1"/>
    <xf numFmtId="0" fontId="0" fillId="10" borderId="14" xfId="0" applyFill="1" applyBorder="1" applyAlignment="1">
      <alignment horizontal="center" vertical="center" wrapText="1"/>
    </xf>
    <xf numFmtId="0" fontId="1" fillId="8" borderId="13" xfId="0" applyFont="1" applyFill="1" applyBorder="1" applyAlignment="1">
      <alignment horizontal="center" vertical="center"/>
    </xf>
    <xf numFmtId="0" fontId="0" fillId="0" borderId="15" xfId="0" applyBorder="1" applyAlignment="1">
      <alignment horizontal="left" vertical="top" wrapText="1"/>
    </xf>
    <xf numFmtId="0" fontId="0" fillId="10" borderId="14" xfId="0" applyFill="1" applyBorder="1" applyAlignment="1">
      <alignment horizontal="center" vertical="center"/>
    </xf>
    <xf numFmtId="0" fontId="6" fillId="8" borderId="8" xfId="0" applyFont="1" applyFill="1" applyBorder="1" applyAlignment="1">
      <alignment horizontal="center" vertical="center"/>
    </xf>
    <xf numFmtId="0" fontId="0" fillId="10" borderId="12" xfId="0" applyFill="1" applyBorder="1" applyAlignment="1">
      <alignment horizontal="center" vertical="center" wrapText="1"/>
    </xf>
    <xf numFmtId="0" fontId="0" fillId="0" borderId="9" xfId="0" applyBorder="1" applyAlignment="1">
      <alignment horizontal="left" vertical="top" wrapText="1"/>
    </xf>
    <xf numFmtId="14" fontId="0" fillId="2" borderId="0" xfId="0" applyNumberFormat="1" applyFill="1" applyAlignment="1">
      <alignment horizontal="center" vertical="center"/>
    </xf>
    <xf numFmtId="1" fontId="0" fillId="0" borderId="31" xfId="0" applyNumberFormat="1" applyFont="1" applyFill="1" applyBorder="1" applyAlignment="1">
      <alignment horizontal="left"/>
    </xf>
    <xf numFmtId="1" fontId="0" fillId="0" borderId="20" xfId="0" applyNumberFormat="1" applyFont="1" applyFill="1" applyBorder="1" applyAlignment="1">
      <alignment horizontal="left"/>
    </xf>
    <xf numFmtId="1" fontId="0" fillId="0" borderId="32" xfId="0" applyNumberFormat="1" applyFont="1" applyFill="1" applyBorder="1" applyAlignment="1">
      <alignment horizontal="left"/>
    </xf>
    <xf numFmtId="1" fontId="0" fillId="0" borderId="22" xfId="0" applyNumberFormat="1" applyFont="1" applyFill="1" applyBorder="1" applyAlignment="1">
      <alignment horizontal="left"/>
    </xf>
    <xf numFmtId="1" fontId="0" fillId="3" borderId="32" xfId="0" applyNumberFormat="1" applyFont="1" applyFill="1" applyBorder="1" applyAlignment="1">
      <alignment horizontal="left"/>
    </xf>
    <xf numFmtId="1" fontId="0" fillId="3" borderId="22" xfId="0" applyNumberFormat="1" applyFont="1" applyFill="1" applyBorder="1" applyAlignment="1">
      <alignment horizontal="left"/>
    </xf>
    <xf numFmtId="1" fontId="0" fillId="5" borderId="32" xfId="0" applyNumberFormat="1" applyFont="1" applyFill="1" applyBorder="1" applyAlignment="1">
      <alignment horizontal="left"/>
    </xf>
    <xf numFmtId="1" fontId="0" fillId="5" borderId="22" xfId="0" applyNumberFormat="1" applyFont="1" applyFill="1" applyBorder="1" applyAlignment="1">
      <alignment horizontal="left"/>
    </xf>
    <xf numFmtId="1" fontId="0" fillId="7" borderId="32" xfId="0" applyNumberFormat="1" applyFont="1" applyFill="1" applyBorder="1" applyAlignment="1">
      <alignment horizontal="left"/>
    </xf>
    <xf numFmtId="1" fontId="0" fillId="7" borderId="22" xfId="0" applyNumberFormat="1" applyFont="1" applyFill="1" applyBorder="1" applyAlignment="1">
      <alignment horizontal="left"/>
    </xf>
    <xf numFmtId="1" fontId="0" fillId="6" borderId="32" xfId="0" applyNumberFormat="1" applyFont="1" applyFill="1" applyBorder="1" applyAlignment="1">
      <alignment horizontal="left"/>
    </xf>
    <xf numFmtId="1" fontId="0" fillId="6" borderId="22" xfId="0" applyNumberFormat="1" applyFont="1" applyFill="1" applyBorder="1" applyAlignment="1">
      <alignment horizontal="left"/>
    </xf>
    <xf numFmtId="1" fontId="0" fillId="4" borderId="33" xfId="0" applyNumberFormat="1" applyFont="1" applyFill="1" applyBorder="1" applyAlignment="1">
      <alignment horizontal="left"/>
    </xf>
    <xf numFmtId="1" fontId="0" fillId="4" borderId="25" xfId="0" applyNumberFormat="1" applyFont="1" applyFill="1" applyBorder="1" applyAlignment="1">
      <alignment horizontal="left"/>
    </xf>
    <xf numFmtId="1" fontId="0" fillId="0" borderId="34" xfId="0" applyNumberFormat="1" applyFont="1" applyFill="1" applyBorder="1" applyAlignment="1">
      <alignment horizontal="left"/>
    </xf>
    <xf numFmtId="1" fontId="0" fillId="0" borderId="27" xfId="0" applyNumberFormat="1" applyFont="1" applyFill="1" applyBorder="1" applyAlignment="1">
      <alignment horizontal="left"/>
    </xf>
    <xf numFmtId="1" fontId="0" fillId="0" borderId="6" xfId="0" applyNumberFormat="1" applyFont="1" applyBorder="1" applyAlignment="1">
      <alignment horizontal="center" vertical="center" wrapText="1"/>
    </xf>
    <xf numFmtId="1" fontId="0" fillId="0" borderId="17" xfId="0" applyNumberFormat="1" applyFont="1" applyFill="1" applyBorder="1" applyAlignment="1">
      <alignment horizontal="center" vertical="center" wrapText="1"/>
    </xf>
    <xf numFmtId="1" fontId="0" fillId="0" borderId="6" xfId="0" applyNumberFormat="1" applyFont="1" applyFill="1" applyBorder="1" applyAlignment="1">
      <alignment horizontal="center" vertical="center" wrapText="1"/>
    </xf>
    <xf numFmtId="1" fontId="0" fillId="4" borderId="33" xfId="0" applyNumberFormat="1" applyFont="1" applyFill="1" applyBorder="1" applyAlignment="1">
      <alignment horizontal="left" vertical="center"/>
    </xf>
    <xf numFmtId="1" fontId="0" fillId="4" borderId="25" xfId="0" applyNumberFormat="1" applyFont="1" applyFill="1" applyBorder="1" applyAlignment="1">
      <alignment horizontal="left" vertical="center"/>
    </xf>
    <xf numFmtId="1" fontId="0" fillId="0" borderId="19" xfId="0" applyNumberFormat="1" applyFont="1" applyFill="1" applyBorder="1" applyAlignment="1">
      <alignment horizontal="center" vertical="center" wrapText="1"/>
    </xf>
    <xf numFmtId="1" fontId="0" fillId="4" borderId="32" xfId="0" applyNumberFormat="1" applyFont="1" applyFill="1" applyBorder="1" applyAlignment="1">
      <alignment horizontal="left" vertical="center"/>
    </xf>
    <xf numFmtId="1" fontId="0" fillId="4" borderId="22" xfId="0" applyNumberFormat="1" applyFont="1" applyFill="1" applyBorder="1" applyAlignment="1">
      <alignment horizontal="left" vertical="center"/>
    </xf>
    <xf numFmtId="1" fontId="0" fillId="0" borderId="32" xfId="0" applyNumberFormat="1" applyFont="1" applyFill="1" applyBorder="1" applyAlignment="1">
      <alignment horizontal="center" vertical="center"/>
    </xf>
    <xf numFmtId="1" fontId="0" fillId="2" borderId="6" xfId="0" applyNumberFormat="1" applyFont="1" applyFill="1" applyBorder="1" applyAlignment="1">
      <alignment horizontal="center" vertical="center"/>
    </xf>
    <xf numFmtId="1" fontId="0" fillId="0" borderId="24" xfId="0" applyNumberFormat="1" applyFont="1" applyBorder="1" applyAlignment="1">
      <alignment horizontal="center" vertical="center" wrapText="1"/>
    </xf>
    <xf numFmtId="1" fontId="0" fillId="0" borderId="33" xfId="0" applyNumberFormat="1" applyFont="1" applyFill="1" applyBorder="1" applyAlignment="1">
      <alignment horizontal="center" vertical="center"/>
    </xf>
    <xf numFmtId="1" fontId="0" fillId="2" borderId="24" xfId="0" applyNumberFormat="1" applyFont="1" applyFill="1" applyBorder="1" applyAlignment="1">
      <alignment horizontal="center" vertical="center"/>
    </xf>
    <xf numFmtId="1" fontId="0" fillId="0" borderId="51" xfId="0" applyNumberFormat="1" applyFont="1" applyFill="1" applyBorder="1" applyAlignment="1">
      <alignment horizontal="left"/>
    </xf>
    <xf numFmtId="1" fontId="0" fillId="0" borderId="26" xfId="0" applyNumberFormat="1" applyFont="1" applyFill="1" applyBorder="1" applyAlignment="1">
      <alignment horizontal="center" vertical="center"/>
    </xf>
    <xf numFmtId="1" fontId="0" fillId="0" borderId="17" xfId="0" applyNumberFormat="1" applyFont="1" applyFill="1" applyBorder="1" applyAlignment="1">
      <alignment horizontal="center" vertical="center"/>
    </xf>
    <xf numFmtId="1" fontId="0" fillId="0" borderId="52" xfId="0" applyNumberFormat="1" applyFont="1" applyFill="1" applyBorder="1" applyAlignment="1">
      <alignment horizontal="left"/>
    </xf>
    <xf numFmtId="1" fontId="0" fillId="0" borderId="21" xfId="0" applyNumberFormat="1" applyFont="1" applyFill="1" applyBorder="1" applyAlignment="1">
      <alignment horizontal="center" vertical="center"/>
    </xf>
    <xf numFmtId="1" fontId="0" fillId="0" borderId="6" xfId="0" applyNumberFormat="1" applyFont="1" applyFill="1" applyBorder="1" applyAlignment="1">
      <alignment horizontal="center" vertical="center"/>
    </xf>
    <xf numFmtId="1" fontId="0" fillId="3" borderId="52" xfId="0" applyNumberFormat="1" applyFont="1" applyFill="1" applyBorder="1" applyAlignment="1">
      <alignment horizontal="left"/>
    </xf>
    <xf numFmtId="1" fontId="0" fillId="5" borderId="52" xfId="0" applyNumberFormat="1" applyFont="1" applyFill="1" applyBorder="1" applyAlignment="1">
      <alignment horizontal="left"/>
    </xf>
    <xf numFmtId="1" fontId="0" fillId="7" borderId="52" xfId="0" applyNumberFormat="1" applyFont="1" applyFill="1" applyBorder="1" applyAlignment="1">
      <alignment horizontal="left"/>
    </xf>
    <xf numFmtId="1" fontId="0" fillId="6" borderId="52" xfId="0" applyNumberFormat="1" applyFont="1" applyFill="1" applyBorder="1" applyAlignment="1">
      <alignment horizontal="left"/>
    </xf>
    <xf numFmtId="1" fontId="0" fillId="4" borderId="52" xfId="0" applyNumberFormat="1" applyFont="1" applyFill="1" applyBorder="1" applyAlignment="1">
      <alignment horizontal="left" vertical="center"/>
    </xf>
    <xf numFmtId="1" fontId="0" fillId="0" borderId="46" xfId="0" applyNumberFormat="1" applyFont="1" applyBorder="1" applyAlignment="1">
      <alignment horizontal="center" vertical="center" wrapText="1"/>
    </xf>
    <xf numFmtId="1" fontId="0" fillId="4" borderId="53" xfId="0" applyNumberFormat="1" applyFont="1" applyFill="1" applyBorder="1" applyAlignment="1">
      <alignment horizontal="left" vertical="center"/>
    </xf>
    <xf numFmtId="1" fontId="0" fillId="4" borderId="54" xfId="0" applyNumberFormat="1" applyFont="1" applyFill="1" applyBorder="1" applyAlignment="1">
      <alignment horizontal="left" vertical="center"/>
    </xf>
    <xf numFmtId="1" fontId="0" fillId="0" borderId="47" xfId="0" applyNumberFormat="1" applyFont="1" applyFill="1" applyBorder="1" applyAlignment="1">
      <alignment horizontal="center" vertical="center"/>
    </xf>
    <xf numFmtId="1" fontId="0" fillId="2" borderId="46" xfId="0" applyNumberFormat="1" applyFont="1" applyFill="1" applyBorder="1" applyAlignment="1">
      <alignment horizontal="center" vertical="center"/>
    </xf>
    <xf numFmtId="1" fontId="0" fillId="4" borderId="33" xfId="0" applyNumberFormat="1" applyFont="1" applyFill="1" applyBorder="1" applyAlignment="1">
      <alignment vertical="center"/>
    </xf>
    <xf numFmtId="1" fontId="0" fillId="4" borderId="25" xfId="0" applyNumberFormat="1" applyFont="1" applyFill="1" applyBorder="1" applyAlignment="1">
      <alignment vertical="center"/>
    </xf>
    <xf numFmtId="1" fontId="1" fillId="0" borderId="32" xfId="0" applyNumberFormat="1" applyFont="1" applyFill="1" applyBorder="1" applyAlignment="1">
      <alignment horizontal="center" vertical="center"/>
    </xf>
    <xf numFmtId="1" fontId="1" fillId="2" borderId="6" xfId="0" applyNumberFormat="1" applyFont="1" applyFill="1" applyBorder="1" applyAlignment="1">
      <alignment horizontal="center" vertical="center"/>
    </xf>
    <xf numFmtId="1" fontId="1" fillId="0" borderId="6" xfId="0" applyNumberFormat="1" applyFont="1" applyFill="1" applyBorder="1" applyAlignment="1">
      <alignment horizontal="center" vertical="center"/>
    </xf>
    <xf numFmtId="1" fontId="1" fillId="11" borderId="6" xfId="0" applyNumberFormat="1" applyFont="1" applyFill="1" applyBorder="1" applyAlignment="1">
      <alignment horizontal="center" vertical="center"/>
    </xf>
    <xf numFmtId="1" fontId="1" fillId="0" borderId="33" xfId="0" applyNumberFormat="1" applyFont="1" applyFill="1" applyBorder="1" applyAlignment="1">
      <alignment horizontal="center" vertical="center"/>
    </xf>
    <xf numFmtId="1" fontId="1" fillId="2" borderId="24" xfId="0" applyNumberFormat="1" applyFont="1" applyFill="1" applyBorder="1" applyAlignment="1">
      <alignment horizontal="center" vertical="center"/>
    </xf>
    <xf numFmtId="1" fontId="1" fillId="0" borderId="24" xfId="0" applyNumberFormat="1" applyFont="1" applyFill="1" applyBorder="1" applyAlignment="1">
      <alignment horizontal="center" vertical="center"/>
    </xf>
    <xf numFmtId="1" fontId="1" fillId="11" borderId="24" xfId="0" applyNumberFormat="1" applyFont="1" applyFill="1" applyBorder="1" applyAlignment="1">
      <alignment horizontal="center" vertical="center"/>
    </xf>
    <xf numFmtId="1" fontId="0" fillId="11" borderId="24" xfId="0" applyNumberFormat="1" applyFont="1" applyFill="1" applyBorder="1" applyAlignment="1">
      <alignment horizontal="center" vertical="center"/>
    </xf>
    <xf numFmtId="1" fontId="0" fillId="0" borderId="24" xfId="0" applyNumberFormat="1" applyFont="1" applyFill="1" applyBorder="1" applyAlignment="1">
      <alignment horizontal="center" vertical="center"/>
    </xf>
    <xf numFmtId="1" fontId="0" fillId="11" borderId="6" xfId="0" applyNumberFormat="1" applyFont="1" applyFill="1" applyBorder="1" applyAlignment="1">
      <alignment horizontal="center" vertical="center"/>
    </xf>
    <xf numFmtId="1" fontId="0" fillId="0" borderId="46" xfId="0" applyNumberFormat="1" applyFont="1" applyFill="1" applyBorder="1" applyAlignment="1">
      <alignment horizontal="center" vertical="center"/>
    </xf>
    <xf numFmtId="1" fontId="0" fillId="11" borderId="46" xfId="0" applyNumberFormat="1" applyFont="1" applyFill="1" applyBorder="1" applyAlignment="1">
      <alignment horizontal="center" vertical="center"/>
    </xf>
    <xf numFmtId="1" fontId="0" fillId="0" borderId="31" xfId="0" applyNumberFormat="1" applyFont="1" applyFill="1" applyBorder="1" applyAlignment="1">
      <alignment horizontal="center" vertical="center"/>
    </xf>
    <xf numFmtId="1" fontId="0" fillId="0" borderId="19" xfId="0" applyNumberFormat="1" applyFont="1" applyFill="1" applyBorder="1" applyAlignment="1">
      <alignment horizontal="center" vertical="center"/>
    </xf>
    <xf numFmtId="1" fontId="0" fillId="0" borderId="34" xfId="0" applyNumberFormat="1" applyFont="1" applyFill="1" applyBorder="1" applyAlignment="1">
      <alignment horizontal="center" vertical="center"/>
    </xf>
    <xf numFmtId="1" fontId="3" fillId="0" borderId="32" xfId="0" applyNumberFormat="1" applyFont="1" applyFill="1" applyBorder="1" applyAlignment="1">
      <alignment horizontal="center" vertical="center"/>
    </xf>
    <xf numFmtId="1" fontId="3" fillId="2" borderId="6" xfId="0" applyNumberFormat="1" applyFont="1" applyFill="1" applyBorder="1" applyAlignment="1">
      <alignment horizontal="center" vertical="center"/>
    </xf>
    <xf numFmtId="1" fontId="3" fillId="0" borderId="34" xfId="0" applyNumberFormat="1" applyFont="1" applyFill="1" applyBorder="1" applyAlignment="1">
      <alignment horizontal="center" vertical="center"/>
    </xf>
    <xf numFmtId="1" fontId="3" fillId="0" borderId="17" xfId="0" applyNumberFormat="1" applyFont="1" applyFill="1" applyBorder="1" applyAlignment="1">
      <alignment horizontal="center" vertical="center"/>
    </xf>
    <xf numFmtId="1" fontId="3" fillId="0" borderId="6" xfId="0" applyNumberFormat="1" applyFont="1" applyFill="1" applyBorder="1" applyAlignment="1">
      <alignment horizontal="center" vertical="center"/>
    </xf>
    <xf numFmtId="1" fontId="0" fillId="0" borderId="0" xfId="0" applyNumberFormat="1"/>
    <xf numFmtId="0" fontId="0" fillId="0" borderId="0" xfId="0"/>
    <xf numFmtId="1" fontId="0" fillId="11" borderId="19" xfId="0" applyNumberFormat="1" applyFont="1" applyFill="1" applyBorder="1" applyAlignment="1">
      <alignment horizontal="center" vertical="center"/>
    </xf>
    <xf numFmtId="1" fontId="0" fillId="2" borderId="19" xfId="0" applyNumberFormat="1" applyFont="1" applyFill="1" applyBorder="1" applyAlignment="1">
      <alignment horizontal="center" vertical="center"/>
    </xf>
    <xf numFmtId="1" fontId="0" fillId="0" borderId="0" xfId="0" applyNumberFormat="1" applyFill="1"/>
    <xf numFmtId="1" fontId="0" fillId="11" borderId="17" xfId="0" applyNumberFormat="1" applyFont="1" applyFill="1" applyBorder="1" applyAlignment="1">
      <alignment horizontal="center" vertical="center"/>
    </xf>
    <xf numFmtId="1" fontId="0" fillId="2" borderId="17" xfId="0" applyNumberFormat="1" applyFont="1" applyFill="1" applyBorder="1" applyAlignment="1">
      <alignment horizontal="center" vertical="center"/>
    </xf>
    <xf numFmtId="1" fontId="0" fillId="0" borderId="0" xfId="0" applyNumberFormat="1" applyFont="1" applyFill="1" applyAlignment="1"/>
    <xf numFmtId="1" fontId="0" fillId="0" borderId="0" xfId="0" applyNumberFormat="1" applyFont="1" applyFill="1" applyAlignment="1">
      <alignment vertical="center"/>
    </xf>
    <xf numFmtId="1" fontId="0" fillId="0" borderId="0" xfId="0" applyNumberFormat="1" applyFont="1" applyFill="1" applyAlignment="1">
      <alignment vertical="center" wrapText="1"/>
    </xf>
    <xf numFmtId="1" fontId="0" fillId="0" borderId="0" xfId="0" applyNumberFormat="1" applyFont="1" applyFill="1" applyAlignment="1">
      <alignment horizontal="center" vertical="center"/>
    </xf>
    <xf numFmtId="1" fontId="0" fillId="0" borderId="18" xfId="0" applyNumberFormat="1" applyFont="1" applyFill="1" applyBorder="1" applyAlignment="1">
      <alignment horizontal="left"/>
    </xf>
    <xf numFmtId="1" fontId="0" fillId="0" borderId="0" xfId="0" applyNumberFormat="1" applyFont="1" applyFill="1"/>
    <xf numFmtId="1" fontId="0" fillId="0" borderId="21" xfId="0" applyNumberFormat="1" applyFont="1" applyFill="1" applyBorder="1" applyAlignment="1">
      <alignment horizontal="left"/>
    </xf>
    <xf numFmtId="1" fontId="0" fillId="0" borderId="22" xfId="0" applyNumberFormat="1" applyFont="1" applyFill="1" applyBorder="1" applyAlignment="1">
      <alignment horizontal="left" wrapText="1"/>
    </xf>
    <xf numFmtId="1" fontId="0" fillId="0" borderId="23" xfId="0" applyNumberFormat="1" applyFont="1" applyFill="1" applyBorder="1" applyAlignment="1">
      <alignment horizontal="left"/>
    </xf>
    <xf numFmtId="1" fontId="0" fillId="0" borderId="25" xfId="0" applyNumberFormat="1" applyFont="1" applyFill="1" applyBorder="1" applyAlignment="1">
      <alignment horizontal="left"/>
    </xf>
    <xf numFmtId="1" fontId="0" fillId="0" borderId="0" xfId="0" applyNumberFormat="1" applyFont="1" applyFill="1" applyAlignment="1">
      <alignment horizontal="left"/>
    </xf>
    <xf numFmtId="1" fontId="1" fillId="8" borderId="13" xfId="0" applyNumberFormat="1" applyFont="1" applyFill="1" applyBorder="1"/>
    <xf numFmtId="1" fontId="0" fillId="13" borderId="14" xfId="0" applyNumberFormat="1" applyFill="1" applyBorder="1" applyAlignment="1">
      <alignment horizontal="center" vertical="center"/>
    </xf>
    <xf numFmtId="1" fontId="0" fillId="13" borderId="15" xfId="0" applyNumberFormat="1" applyFill="1" applyBorder="1" applyAlignment="1">
      <alignment horizontal="center" vertical="center"/>
    </xf>
    <xf numFmtId="1" fontId="0" fillId="13" borderId="5" xfId="0" applyNumberFormat="1" applyFill="1" applyBorder="1" applyAlignment="1">
      <alignment horizontal="center" vertical="center"/>
    </xf>
    <xf numFmtId="1" fontId="0" fillId="13" borderId="12" xfId="0" applyNumberFormat="1" applyFill="1" applyBorder="1" applyAlignment="1">
      <alignment horizontal="center" vertical="center"/>
    </xf>
    <xf numFmtId="1" fontId="0" fillId="2" borderId="14" xfId="0" applyNumberFormat="1" applyFill="1" applyBorder="1" applyAlignment="1">
      <alignment horizontal="center" vertical="center"/>
    </xf>
    <xf numFmtId="1" fontId="0" fillId="2" borderId="1" xfId="0" applyNumberFormat="1" applyFill="1" applyBorder="1" applyAlignment="1">
      <alignment horizontal="center" vertical="center"/>
    </xf>
    <xf numFmtId="1" fontId="0" fillId="2" borderId="15" xfId="0" applyNumberFormat="1" applyFill="1" applyBorder="1" applyAlignment="1">
      <alignment horizontal="center" vertical="center"/>
    </xf>
    <xf numFmtId="1" fontId="1" fillId="8" borderId="8" xfId="0" applyNumberFormat="1" applyFont="1" applyFill="1" applyBorder="1"/>
    <xf numFmtId="1" fontId="0" fillId="13" borderId="9" xfId="0" applyNumberFormat="1" applyFill="1" applyBorder="1" applyAlignment="1">
      <alignment horizontal="center" vertical="center"/>
    </xf>
    <xf numFmtId="1" fontId="0" fillId="2" borderId="4" xfId="0" applyNumberFormat="1" applyFill="1" applyBorder="1" applyAlignment="1">
      <alignment horizontal="center" vertical="center"/>
    </xf>
    <xf numFmtId="1" fontId="0" fillId="13" borderId="4" xfId="0" applyNumberFormat="1" applyFill="1" applyBorder="1" applyAlignment="1">
      <alignment horizontal="center" vertical="center"/>
    </xf>
    <xf numFmtId="1" fontId="0" fillId="13" borderId="11" xfId="0" applyNumberFormat="1" applyFill="1" applyBorder="1" applyAlignment="1">
      <alignment horizontal="center" vertical="center"/>
    </xf>
    <xf numFmtId="0" fontId="0" fillId="0" borderId="15" xfId="0" applyFont="1" applyBorder="1" applyAlignment="1">
      <alignment horizontal="left" vertical="top" wrapText="1"/>
    </xf>
    <xf numFmtId="1" fontId="7" fillId="2" borderId="6" xfId="0" applyNumberFormat="1" applyFont="1" applyFill="1" applyBorder="1" applyAlignment="1">
      <alignment horizontal="center" vertical="center"/>
    </xf>
    <xf numFmtId="0" fontId="10" fillId="0" borderId="0" xfId="0" applyFont="1"/>
    <xf numFmtId="0" fontId="11" fillId="0" borderId="0" xfId="0" applyFont="1"/>
    <xf numFmtId="1" fontId="7" fillId="13" borderId="14" xfId="0" applyNumberFormat="1" applyFont="1" applyFill="1" applyBorder="1" applyAlignment="1">
      <alignment horizontal="center" vertical="center"/>
    </xf>
    <xf numFmtId="1" fontId="7" fillId="0" borderId="17" xfId="0" applyNumberFormat="1" applyFont="1" applyFill="1" applyBorder="1" applyAlignment="1">
      <alignment horizontal="center" vertical="center"/>
    </xf>
    <xf numFmtId="1" fontId="3" fillId="13" borderId="14" xfId="0" applyNumberFormat="1" applyFont="1" applyFill="1" applyBorder="1" applyAlignment="1">
      <alignment horizontal="center" vertical="center"/>
    </xf>
    <xf numFmtId="2" fontId="0" fillId="0" borderId="17" xfId="0" applyNumberFormat="1" applyFont="1" applyFill="1" applyBorder="1" applyAlignment="1">
      <alignment horizontal="center" vertical="center"/>
    </xf>
    <xf numFmtId="1" fontId="0" fillId="0" borderId="17" xfId="0" applyNumberFormat="1" applyBorder="1" applyAlignment="1">
      <alignment horizontal="center" vertical="center"/>
    </xf>
    <xf numFmtId="1" fontId="7" fillId="0" borderId="17" xfId="0" applyNumberFormat="1" applyFont="1" applyBorder="1" applyAlignment="1">
      <alignment horizontal="center" vertical="center"/>
    </xf>
    <xf numFmtId="164" fontId="0" fillId="0" borderId="6" xfId="0" applyNumberFormat="1" applyFont="1" applyFill="1" applyBorder="1" applyAlignment="1">
      <alignment horizontal="center" vertical="center"/>
    </xf>
    <xf numFmtId="165" fontId="0" fillId="0" borderId="6" xfId="0" applyNumberFormat="1" applyFont="1" applyFill="1" applyBorder="1" applyAlignment="1">
      <alignment horizontal="center" vertical="center"/>
    </xf>
    <xf numFmtId="1" fontId="7" fillId="2" borderId="14" xfId="0" applyNumberFormat="1" applyFont="1" applyFill="1" applyBorder="1" applyAlignment="1">
      <alignment horizontal="center" vertical="center"/>
    </xf>
    <xf numFmtId="1" fontId="7" fillId="0" borderId="6" xfId="0" applyNumberFormat="1" applyFont="1" applyBorder="1" applyAlignment="1">
      <alignment horizontal="center" vertical="center"/>
    </xf>
    <xf numFmtId="1" fontId="0" fillId="0" borderId="26" xfId="0" applyNumberFormat="1" applyFont="1" applyBorder="1" applyAlignment="1">
      <alignment horizontal="center" vertical="center"/>
    </xf>
    <xf numFmtId="1" fontId="0" fillId="0" borderId="21" xfId="0" applyNumberFormat="1" applyFont="1" applyBorder="1" applyAlignment="1">
      <alignment horizontal="center" vertical="center"/>
    </xf>
    <xf numFmtId="1" fontId="0" fillId="0" borderId="23" xfId="0" applyNumberFormat="1" applyFont="1" applyBorder="1" applyAlignment="1">
      <alignment horizontal="center" vertical="center"/>
    </xf>
    <xf numFmtId="1" fontId="0" fillId="0" borderId="17" xfId="0" applyNumberFormat="1" applyFont="1" applyBorder="1" applyAlignment="1">
      <alignment horizontal="center" vertical="center" wrapText="1"/>
    </xf>
    <xf numFmtId="1" fontId="0" fillId="0" borderId="6" xfId="0" applyNumberFormat="1" applyFont="1" applyBorder="1" applyAlignment="1">
      <alignment horizontal="center" vertical="center" wrapText="1"/>
    </xf>
    <xf numFmtId="1" fontId="0" fillId="0" borderId="24" xfId="0" applyNumberFormat="1" applyFont="1" applyBorder="1" applyAlignment="1">
      <alignment horizontal="center" vertical="center" wrapText="1"/>
    </xf>
    <xf numFmtId="1" fontId="0" fillId="0" borderId="27" xfId="0" applyNumberFormat="1" applyFont="1" applyBorder="1" applyAlignment="1">
      <alignment horizontal="center" vertical="center" wrapText="1"/>
    </xf>
    <xf numFmtId="1" fontId="0" fillId="0" borderId="22" xfId="0" applyNumberFormat="1" applyFont="1" applyBorder="1" applyAlignment="1">
      <alignment horizontal="center" vertical="center" wrapText="1"/>
    </xf>
    <xf numFmtId="1" fontId="0" fillId="0" borderId="25" xfId="0" applyNumberFormat="1" applyFont="1" applyBorder="1" applyAlignment="1">
      <alignment horizontal="center" vertical="center" wrapText="1"/>
    </xf>
    <xf numFmtId="1" fontId="0" fillId="0" borderId="12" xfId="0" applyNumberFormat="1" applyFont="1" applyBorder="1" applyAlignment="1">
      <alignment horizontal="center" vertical="center" textRotation="90" wrapText="1"/>
    </xf>
    <xf numFmtId="1" fontId="0" fillId="0" borderId="4" xfId="0" applyNumberFormat="1" applyFont="1" applyBorder="1" applyAlignment="1">
      <alignment horizontal="center" vertical="center" textRotation="90" wrapText="1"/>
    </xf>
    <xf numFmtId="1" fontId="0" fillId="0" borderId="5" xfId="0" applyNumberFormat="1" applyFont="1" applyBorder="1" applyAlignment="1">
      <alignment horizontal="center" vertical="center" textRotation="90" wrapText="1"/>
    </xf>
    <xf numFmtId="1" fontId="0" fillId="0" borderId="39" xfId="0" applyNumberFormat="1" applyFont="1" applyBorder="1" applyAlignment="1">
      <alignment horizontal="center" vertical="center" wrapText="1"/>
    </xf>
    <xf numFmtId="1" fontId="0" fillId="0" borderId="40" xfId="0" applyNumberFormat="1" applyFont="1" applyBorder="1" applyAlignment="1">
      <alignment horizontal="center" vertical="center" wrapText="1"/>
    </xf>
    <xf numFmtId="1" fontId="0" fillId="0" borderId="41" xfId="0" applyNumberFormat="1" applyFont="1" applyBorder="1" applyAlignment="1">
      <alignment horizontal="center" vertical="center" wrapText="1"/>
    </xf>
    <xf numFmtId="1" fontId="0" fillId="0" borderId="28" xfId="0" applyNumberFormat="1" applyFont="1" applyBorder="1" applyAlignment="1">
      <alignment horizontal="center" vertical="center" textRotation="90"/>
    </xf>
    <xf numFmtId="1" fontId="0" fillId="0" borderId="29" xfId="0" applyNumberFormat="1" applyFont="1" applyBorder="1" applyAlignment="1">
      <alignment horizontal="center" vertical="center" textRotation="90"/>
    </xf>
    <xf numFmtId="1" fontId="0" fillId="0" borderId="30" xfId="0" applyNumberFormat="1" applyFont="1" applyBorder="1" applyAlignment="1">
      <alignment horizontal="center" vertical="center" textRotation="90"/>
    </xf>
    <xf numFmtId="1" fontId="0" fillId="0" borderId="6" xfId="0" applyNumberFormat="1" applyFont="1" applyBorder="1" applyAlignment="1">
      <alignment horizontal="center" vertical="center"/>
    </xf>
    <xf numFmtId="1" fontId="0" fillId="0" borderId="24" xfId="0" applyNumberFormat="1" applyFont="1" applyBorder="1" applyAlignment="1">
      <alignment horizontal="center" vertical="center"/>
    </xf>
    <xf numFmtId="1" fontId="0" fillId="0" borderId="28" xfId="0" applyNumberFormat="1" applyFont="1" applyBorder="1" applyAlignment="1">
      <alignment horizontal="center" vertical="center" textRotation="90" wrapText="1"/>
    </xf>
    <xf numFmtId="1" fontId="0" fillId="0" borderId="29" xfId="0" applyNumberFormat="1" applyFont="1" applyBorder="1" applyAlignment="1">
      <alignment horizontal="center" vertical="center" textRotation="90" wrapText="1"/>
    </xf>
    <xf numFmtId="1" fontId="0" fillId="0" borderId="30" xfId="0" applyNumberFormat="1" applyFont="1" applyBorder="1" applyAlignment="1">
      <alignment horizontal="center" vertical="center" textRotation="90" wrapText="1"/>
    </xf>
    <xf numFmtId="1" fontId="0" fillId="0" borderId="18" xfId="0" applyNumberFormat="1" applyFont="1" applyBorder="1" applyAlignment="1">
      <alignment horizontal="center" vertical="center"/>
    </xf>
    <xf numFmtId="1" fontId="0" fillId="0" borderId="39" xfId="0" applyNumberFormat="1" applyFont="1" applyFill="1" applyBorder="1" applyAlignment="1">
      <alignment horizontal="center" vertical="center" wrapText="1"/>
    </xf>
    <xf numFmtId="1" fontId="0" fillId="0" borderId="17" xfId="0" applyNumberFormat="1" applyFont="1" applyFill="1" applyBorder="1" applyAlignment="1">
      <alignment horizontal="center" vertical="center" wrapText="1"/>
    </xf>
    <xf numFmtId="1" fontId="7" fillId="0" borderId="39" xfId="0" applyNumberFormat="1" applyFont="1" applyFill="1" applyBorder="1" applyAlignment="1">
      <alignment horizontal="center" vertical="center" wrapText="1"/>
    </xf>
    <xf numFmtId="1" fontId="7" fillId="0" borderId="17" xfId="0" applyNumberFormat="1" applyFont="1" applyFill="1" applyBorder="1" applyAlignment="1">
      <alignment horizontal="center" vertical="center" wrapText="1"/>
    </xf>
    <xf numFmtId="1" fontId="0" fillId="0" borderId="46" xfId="0" applyNumberFormat="1" applyFont="1" applyBorder="1" applyAlignment="1">
      <alignment horizontal="center" vertical="center" wrapText="1"/>
    </xf>
    <xf numFmtId="1" fontId="0" fillId="0" borderId="19" xfId="0" applyNumberFormat="1" applyFont="1" applyBorder="1" applyAlignment="1">
      <alignment horizontal="center" vertical="center" wrapText="1"/>
    </xf>
    <xf numFmtId="1" fontId="1" fillId="0" borderId="12" xfId="0" applyNumberFormat="1" applyFont="1" applyBorder="1" applyAlignment="1">
      <alignment horizontal="center" vertical="center" wrapText="1"/>
    </xf>
    <xf numFmtId="1" fontId="1" fillId="0" borderId="4" xfId="0" applyNumberFormat="1" applyFont="1" applyBorder="1" applyAlignment="1">
      <alignment horizontal="center" vertical="center" wrapText="1"/>
    </xf>
    <xf numFmtId="1" fontId="1" fillId="0" borderId="5" xfId="0" applyNumberFormat="1" applyFont="1" applyBorder="1" applyAlignment="1">
      <alignment horizontal="center" vertical="center" wrapText="1"/>
    </xf>
    <xf numFmtId="1" fontId="0" fillId="0" borderId="45" xfId="0" applyNumberFormat="1" applyFont="1" applyBorder="1" applyAlignment="1">
      <alignment horizontal="center" vertical="center" wrapText="1"/>
    </xf>
    <xf numFmtId="1" fontId="0" fillId="0" borderId="43" xfId="0" applyNumberFormat="1" applyFont="1" applyBorder="1" applyAlignment="1">
      <alignment horizontal="center" vertical="center" wrapText="1"/>
    </xf>
    <xf numFmtId="1" fontId="0" fillId="0" borderId="50" xfId="0" applyNumberFormat="1" applyFont="1" applyBorder="1" applyAlignment="1">
      <alignment horizontal="center" vertical="center" wrapText="1"/>
    </xf>
    <xf numFmtId="1" fontId="0" fillId="0" borderId="44" xfId="0" applyNumberFormat="1" applyFont="1" applyBorder="1" applyAlignment="1">
      <alignment horizontal="center" vertical="center"/>
    </xf>
    <xf numFmtId="1" fontId="0" fillId="0" borderId="42" xfId="0" applyNumberFormat="1" applyFont="1" applyBorder="1" applyAlignment="1">
      <alignment horizontal="center" vertical="center"/>
    </xf>
    <xf numFmtId="1" fontId="0" fillId="0" borderId="48" xfId="0" applyNumberFormat="1" applyFont="1" applyBorder="1" applyAlignment="1">
      <alignment horizontal="center" vertical="center"/>
    </xf>
    <xf numFmtId="1" fontId="1" fillId="0" borderId="19" xfId="0" applyNumberFormat="1" applyFont="1" applyBorder="1" applyAlignment="1">
      <alignment horizontal="center" vertical="center" wrapText="1"/>
    </xf>
    <xf numFmtId="1" fontId="1" fillId="0" borderId="6" xfId="0" applyNumberFormat="1" applyFont="1" applyBorder="1" applyAlignment="1">
      <alignment horizontal="center" vertical="center" wrapText="1"/>
    </xf>
    <xf numFmtId="1" fontId="1" fillId="0" borderId="24" xfId="0" applyNumberFormat="1" applyFont="1" applyBorder="1" applyAlignment="1">
      <alignment horizontal="center" vertical="center" wrapText="1"/>
    </xf>
    <xf numFmtId="1" fontId="1" fillId="0" borderId="55" xfId="0" applyNumberFormat="1" applyFont="1" applyFill="1" applyBorder="1" applyAlignment="1">
      <alignment horizontal="center" vertical="center"/>
    </xf>
    <xf numFmtId="1" fontId="1" fillId="0" borderId="56" xfId="0" applyNumberFormat="1" applyFont="1" applyFill="1" applyBorder="1" applyAlignment="1">
      <alignment horizontal="center" vertical="center"/>
    </xf>
    <xf numFmtId="1" fontId="1" fillId="0" borderId="31" xfId="0" applyNumberFormat="1" applyFont="1" applyFill="1" applyBorder="1" applyAlignment="1">
      <alignment horizontal="center" vertical="center"/>
    </xf>
    <xf numFmtId="1" fontId="1" fillId="0" borderId="20" xfId="0" applyNumberFormat="1" applyFont="1" applyBorder="1" applyAlignment="1">
      <alignment horizontal="center" vertical="center" wrapText="1"/>
    </xf>
    <xf numFmtId="1" fontId="1" fillId="0" borderId="22" xfId="0" applyNumberFormat="1" applyFont="1" applyBorder="1" applyAlignment="1">
      <alignment horizontal="center" vertical="center" wrapText="1"/>
    </xf>
    <xf numFmtId="1" fontId="1" fillId="0" borderId="25" xfId="0" applyNumberFormat="1" applyFont="1" applyBorder="1" applyAlignment="1">
      <alignment horizontal="center" vertical="center" wrapText="1"/>
    </xf>
    <xf numFmtId="1" fontId="1" fillId="0" borderId="31" xfId="0" applyNumberFormat="1" applyFont="1" applyBorder="1" applyAlignment="1">
      <alignment horizontal="center" vertical="center" wrapText="1"/>
    </xf>
    <xf numFmtId="1" fontId="1" fillId="0" borderId="32" xfId="0" applyNumberFormat="1" applyFont="1" applyBorder="1" applyAlignment="1">
      <alignment horizontal="center" vertical="center" wrapText="1"/>
    </xf>
    <xf numFmtId="1" fontId="1" fillId="0" borderId="33" xfId="0" applyNumberFormat="1" applyFont="1" applyBorder="1" applyAlignment="1">
      <alignment horizontal="center" vertical="center" wrapText="1"/>
    </xf>
    <xf numFmtId="1" fontId="0" fillId="0" borderId="19" xfId="0" applyNumberFormat="1" applyBorder="1" applyAlignment="1">
      <alignment horizontal="center" vertical="center" wrapText="1"/>
    </xf>
    <xf numFmtId="1" fontId="0" fillId="0" borderId="6" xfId="0" applyNumberFormat="1" applyBorder="1" applyAlignment="1">
      <alignment horizontal="center" vertical="center" wrapText="1"/>
    </xf>
    <xf numFmtId="1" fontId="1" fillId="0" borderId="35" xfId="0" applyNumberFormat="1" applyFont="1" applyFill="1" applyBorder="1" applyAlignment="1">
      <alignment horizontal="center" vertical="center"/>
    </xf>
    <xf numFmtId="1" fontId="1" fillId="0" borderId="57" xfId="0" applyNumberFormat="1" applyFont="1" applyFill="1" applyBorder="1" applyAlignment="1">
      <alignment horizontal="center" vertical="center"/>
    </xf>
    <xf numFmtId="1" fontId="1" fillId="0" borderId="32" xfId="0" applyNumberFormat="1" applyFont="1" applyFill="1" applyBorder="1" applyAlignment="1">
      <alignment horizontal="center" vertical="center"/>
    </xf>
    <xf numFmtId="1" fontId="0" fillId="0" borderId="20" xfId="0" applyNumberFormat="1" applyFont="1" applyBorder="1" applyAlignment="1">
      <alignment horizontal="center" vertical="center" wrapText="1"/>
    </xf>
    <xf numFmtId="1" fontId="1" fillId="0" borderId="38" xfId="0" applyNumberFormat="1" applyFont="1" applyBorder="1" applyAlignment="1">
      <alignment horizontal="center" vertical="center" wrapText="1"/>
    </xf>
    <xf numFmtId="1" fontId="1" fillId="0" borderId="36" xfId="0" applyNumberFormat="1" applyFont="1" applyBorder="1" applyAlignment="1">
      <alignment horizontal="center" vertical="center" wrapText="1"/>
    </xf>
    <xf numFmtId="1" fontId="1" fillId="0" borderId="37" xfId="0" applyNumberFormat="1" applyFont="1" applyBorder="1" applyAlignment="1">
      <alignment horizontal="center" vertical="center" wrapText="1"/>
    </xf>
    <xf numFmtId="1" fontId="7" fillId="0" borderId="17" xfId="0" applyNumberFormat="1" applyFont="1" applyBorder="1" applyAlignment="1">
      <alignment horizontal="center" vertical="center" wrapText="1"/>
    </xf>
    <xf numFmtId="1" fontId="7" fillId="0" borderId="6" xfId="0" applyNumberFormat="1" applyFont="1" applyBorder="1" applyAlignment="1">
      <alignment horizontal="center" vertical="center" wrapText="1"/>
    </xf>
    <xf numFmtId="1" fontId="7" fillId="0" borderId="24" xfId="0" applyNumberFormat="1" applyFont="1" applyBorder="1" applyAlignment="1">
      <alignment horizontal="center" vertical="center" wrapText="1"/>
    </xf>
    <xf numFmtId="1" fontId="0" fillId="0" borderId="47" xfId="0" applyNumberFormat="1" applyFont="1" applyBorder="1" applyAlignment="1">
      <alignment horizontal="center" vertical="center"/>
    </xf>
    <xf numFmtId="1" fontId="0" fillId="0" borderId="49" xfId="0" applyNumberFormat="1" applyFont="1" applyBorder="1" applyAlignment="1">
      <alignment horizontal="center" vertical="center" wrapText="1"/>
    </xf>
    <xf numFmtId="0" fontId="1" fillId="8" borderId="14" xfId="0" applyFont="1" applyFill="1" applyBorder="1" applyAlignment="1">
      <alignment horizontal="left" vertical="center"/>
    </xf>
    <xf numFmtId="1" fontId="0" fillId="10" borderId="14" xfId="0" applyNumberFormat="1" applyFill="1" applyBorder="1" applyAlignment="1">
      <alignment horizontal="center"/>
    </xf>
    <xf numFmtId="0" fontId="4" fillId="9" borderId="15" xfId="0" applyFont="1" applyFill="1" applyBorder="1" applyAlignment="1">
      <alignment horizontal="center"/>
    </xf>
    <xf numFmtId="0" fontId="4" fillId="9" borderId="16" xfId="0" applyFont="1" applyFill="1" applyBorder="1" applyAlignment="1">
      <alignment horizontal="center"/>
    </xf>
    <xf numFmtId="0" fontId="4" fillId="9" borderId="13" xfId="0" applyFont="1" applyFill="1" applyBorder="1" applyAlignment="1">
      <alignment horizontal="center"/>
    </xf>
    <xf numFmtId="0" fontId="0" fillId="10" borderId="14" xfId="0" applyFill="1" applyBorder="1" applyAlignment="1">
      <alignment horizontal="center"/>
    </xf>
    <xf numFmtId="0" fontId="1" fillId="11" borderId="10" xfId="0" applyFont="1" applyFill="1" applyBorder="1" applyAlignment="1">
      <alignment horizontal="left"/>
    </xf>
    <xf numFmtId="0" fontId="1" fillId="11" borderId="0" xfId="0" applyFont="1" applyFill="1" applyAlignment="1">
      <alignment horizontal="left"/>
    </xf>
    <xf numFmtId="0" fontId="1" fillId="11" borderId="1" xfId="0" applyFont="1" applyFill="1" applyBorder="1" applyAlignment="1">
      <alignment horizontal="left"/>
    </xf>
    <xf numFmtId="0" fontId="1" fillId="11" borderId="11" xfId="0" applyFont="1" applyFill="1" applyBorder="1" applyAlignment="1">
      <alignment horizontal="left"/>
    </xf>
    <xf numFmtId="0" fontId="1" fillId="11" borderId="2" xfId="0" applyFont="1" applyFill="1" applyBorder="1" applyAlignment="1">
      <alignment horizontal="left"/>
    </xf>
    <xf numFmtId="0" fontId="1" fillId="11" borderId="3" xfId="0" applyFont="1" applyFill="1" applyBorder="1" applyAlignment="1">
      <alignment horizontal="left"/>
    </xf>
    <xf numFmtId="0" fontId="1" fillId="8" borderId="14" xfId="0" applyFont="1" applyFill="1" applyBorder="1" applyAlignment="1">
      <alignment horizontal="left" vertical="center" wrapText="1"/>
    </xf>
    <xf numFmtId="0" fontId="1" fillId="12" borderId="15" xfId="0" applyFont="1" applyFill="1" applyBorder="1" applyAlignment="1">
      <alignment horizontal="center" vertical="center"/>
    </xf>
    <xf numFmtId="0" fontId="1" fillId="12" borderId="16" xfId="0" applyFont="1" applyFill="1" applyBorder="1" applyAlignment="1">
      <alignment horizontal="center" vertical="center"/>
    </xf>
    <xf numFmtId="0" fontId="1" fillId="12" borderId="13" xfId="0" applyFont="1" applyFill="1" applyBorder="1" applyAlignment="1">
      <alignment horizontal="center" vertical="center"/>
    </xf>
    <xf numFmtId="0" fontId="1" fillId="11" borderId="9" xfId="0" applyFont="1" applyFill="1" applyBorder="1" applyAlignment="1">
      <alignment horizontal="left"/>
    </xf>
    <xf numFmtId="0" fontId="1" fillId="11" borderId="7" xfId="0" applyFont="1" applyFill="1" applyBorder="1" applyAlignment="1">
      <alignment horizontal="left"/>
    </xf>
    <xf numFmtId="0" fontId="1" fillId="11" borderId="8" xfId="0" applyFont="1" applyFill="1" applyBorder="1" applyAlignment="1">
      <alignment horizontal="left"/>
    </xf>
    <xf numFmtId="0" fontId="0" fillId="10" borderId="15" xfId="0" applyFill="1" applyBorder="1" applyAlignment="1">
      <alignment horizontal="center"/>
    </xf>
    <xf numFmtId="0" fontId="0" fillId="10" borderId="16" xfId="0" applyFill="1" applyBorder="1" applyAlignment="1">
      <alignment horizontal="center"/>
    </xf>
    <xf numFmtId="0" fontId="0" fillId="10" borderId="13" xfId="0" applyFill="1" applyBorder="1" applyAlignment="1">
      <alignment horizontal="center"/>
    </xf>
    <xf numFmtId="0" fontId="1" fillId="11" borderId="0" xfId="0" applyFont="1" applyFill="1" applyBorder="1" applyAlignment="1">
      <alignment horizontal="left"/>
    </xf>
  </cellXfs>
  <cellStyles count="1">
    <cellStyle name="Normal" xfId="0" builtinId="0"/>
  </cellStyles>
  <dxfs count="939">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alignment horizontal="left" vertical="top" textRotation="0" wrapText="1" indent="0" justifyLastLine="0" shrinkToFit="0" readingOrder="0"/>
      <border diagonalUp="0" diagonalDown="0" outline="0">
        <left style="medium">
          <color auto="1"/>
        </left>
        <right/>
        <top style="medium">
          <color auto="1"/>
        </top>
        <bottom style="medium">
          <color auto="1"/>
        </bottom>
      </border>
    </dxf>
    <dxf>
      <fill>
        <patternFill patternType="solid">
          <fgColor indexed="64"/>
          <bgColor theme="0" tint="-4.9989318521683403E-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center" vertical="center" textRotation="0" wrapText="0" indent="0" justifyLastLine="0" shrinkToFit="0" readingOrder="0"/>
      <border diagonalUp="0" diagonalDown="0" outline="0">
        <left/>
        <right style="medium">
          <color auto="1"/>
        </right>
        <top style="medium">
          <color auto="1"/>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6" formatCode="d/mm/yy;@"/>
      <border diagonalUp="0" diagonalDown="0" outline="0">
        <left style="medium">
          <color auto="1"/>
        </left>
        <right style="medium">
          <color auto="1"/>
        </right>
        <top/>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6" formatCode="d/mm/yy;@"/>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6" formatCode="d/mm/yy;@"/>
      <border diagonalUp="0" diagonalDown="0" outline="0">
        <left style="medium">
          <color auto="1"/>
        </left>
        <right style="medium">
          <color auto="1"/>
        </right>
        <top/>
        <bottom/>
      </border>
    </dxf>
    <dxf>
      <numFmt numFmtId="166"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6" formatCode="d/mm/yy;@"/>
      <border diagonalUp="0" diagonalDown="0" outline="0">
        <left style="medium">
          <color auto="1"/>
        </left>
        <right style="medium">
          <color auto="1"/>
        </right>
        <top/>
        <bottom/>
      </border>
    </dxf>
    <dxf>
      <alignment horizontal="left" vertical="top" textRotation="0" wrapText="1" indent="0" justifyLastLine="0" shrinkToFit="0" readingOrder="0"/>
      <border diagonalUp="0" diagonalDown="0" outline="0">
        <left style="medium">
          <color auto="1"/>
        </left>
        <right/>
        <top style="medium">
          <color auto="1"/>
        </top>
        <bottom style="medium">
          <color auto="1"/>
        </bottom>
      </border>
    </dxf>
    <dxf>
      <fill>
        <patternFill patternType="solid">
          <fgColor indexed="64"/>
          <bgColor theme="0" tint="-4.9989318521683403E-2"/>
        </patternFill>
      </fill>
      <alignment horizontal="center" vertical="center" textRotation="0" wrapText="1" indent="0" justifyLastLine="0" shrinkToFit="0" readingOrder="0"/>
      <border diagonalUp="0" diagonalDown="0" outline="0">
        <left style="medium">
          <color auto="1"/>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center" vertical="center" textRotation="0" indent="0" justifyLastLine="0" shrinkToFit="0" readingOrder="0"/>
      <border diagonalUp="0" diagonalDown="0" outline="0">
        <left/>
        <right style="medium">
          <color auto="1"/>
        </right>
        <top style="medium">
          <color auto="1"/>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6"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6"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6"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6"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6" formatCode="d/mm/yy;@"/>
      <border diagonalUp="0" diagonalDown="0" outline="0">
        <left style="medium">
          <color auto="1"/>
        </left>
        <right style="medium">
          <color auto="1"/>
        </right>
        <top/>
        <bottom style="medium">
          <color auto="1"/>
        </bottom>
      </border>
    </dxf>
    <dxf>
      <numFmt numFmtId="166" formatCode="d/mm/yy;@"/>
      <border diagonalUp="0" diagonalDown="0" outline="0">
        <left style="medium">
          <color auto="1"/>
        </left>
        <right style="medium">
          <color auto="1"/>
        </right>
        <top/>
        <bottom style="medium">
          <color auto="1"/>
        </bottom>
      </border>
    </dxf>
    <dxf>
      <numFmt numFmtId="166" formatCode="d/mm/yy;@"/>
      <border diagonalUp="0" diagonalDown="0" outline="0">
        <left style="medium">
          <color auto="1"/>
        </left>
        <right style="medium">
          <color auto="1"/>
        </right>
        <top/>
        <bottom style="medium">
          <color auto="1"/>
        </bottom>
      </border>
    </dxf>
    <dxf>
      <numFmt numFmtId="166"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6"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6" formatCode="d/mm/yy;@"/>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numFmt numFmtId="1" formatCode="0"/>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numFmt numFmtId="1" formatCode="0"/>
    </dxf>
    <dxf>
      <border outline="0">
        <bottom style="medium">
          <color auto="1"/>
        </bottom>
      </border>
    </dxf>
    <dxf>
      <numFmt numFmtId="1" formatCode="0"/>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indexed="64"/>
        </left>
        <right style="medium">
          <color indexed="64"/>
        </right>
        <top/>
        <bottom style="medium">
          <color indexed="64"/>
        </bottom>
      </border>
    </dxf>
    <dxf>
      <numFmt numFmtId="1" formatCode="0"/>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indexed="64"/>
        </left>
        <right style="medium">
          <color indexed="64"/>
        </right>
        <top/>
        <bottom style="medium">
          <color indexed="64"/>
        </bottom>
      </border>
    </dxf>
    <dxf>
      <numFmt numFmtId="1" formatCode="0"/>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indexed="64"/>
        </left>
        <right style="medium">
          <color indexed="64"/>
        </right>
        <top/>
        <bottom style="medium">
          <color indexed="64"/>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indexed="64"/>
        </left>
        <right style="medium">
          <color indexed="64"/>
        </right>
        <top/>
        <bottom style="medium">
          <color indexed="64"/>
        </bottom>
      </border>
    </dxf>
    <dxf>
      <border diagonalUp="0" diagonalDown="0" outline="0">
        <left style="medium">
          <color auto="1"/>
        </left>
        <right style="medium">
          <color auto="1"/>
        </right>
        <top/>
        <bottom/>
      </border>
    </dxf>
    <dxf>
      <font>
        <b/>
        <i val="0"/>
        <strike val="0"/>
        <condense val="0"/>
        <extend val="0"/>
        <outline val="0"/>
        <shadow val="0"/>
        <u val="none"/>
        <vertAlign val="baseline"/>
        <sz val="11"/>
        <color theme="1"/>
        <name val="Calibri"/>
        <scheme val="minor"/>
      </font>
      <numFmt numFmtId="1" formatCode="0"/>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numFmt numFmtId="1" formatCode="0"/>
    </dxf>
    <dxf>
      <border outline="0">
        <bottom style="medium">
          <color auto="1"/>
        </bottom>
      </border>
    </dxf>
    <dxf>
      <numFmt numFmtId="1" formatCode="0"/>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6"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6"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6" formatCode="d/mm/yy;@"/>
      <border diagonalUp="0" diagonalDown="0" outline="0">
        <left style="medium">
          <color auto="1"/>
        </left>
        <right style="medium">
          <color auto="1"/>
        </right>
        <top/>
        <bottom/>
      </border>
    </dxf>
    <dxf>
      <numFmt numFmtId="166" formatCode="d/mm/yy;@"/>
      <border diagonalUp="0" diagonalDown="0" outline="0">
        <left style="medium">
          <color auto="1"/>
        </left>
        <right style="medium">
          <color auto="1"/>
        </right>
        <top/>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6" formatCode="d/mm/yy;@"/>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indexed="64"/>
        </left>
        <right style="medium">
          <color indexed="64"/>
        </right>
        <top/>
        <bottom style="medium">
          <color indexed="64"/>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indexed="64"/>
        </left>
        <right style="medium">
          <color indexed="64"/>
        </right>
        <top/>
        <bottom style="medium">
          <color indexed="64"/>
        </bottom>
      </border>
    </dxf>
    <dxf>
      <border diagonalUp="0" diagonalDown="0" outline="0">
        <left style="medium">
          <color auto="1"/>
        </left>
        <right style="medium">
          <color auto="1"/>
        </right>
        <top/>
        <bottom/>
      </border>
    </dxf>
    <dxf>
      <font>
        <b/>
        <i val="0"/>
        <strike val="0"/>
        <condense val="0"/>
        <extend val="0"/>
        <outline val="0"/>
        <shadow val="0"/>
        <u val="none"/>
        <vertAlign val="baseline"/>
        <sz val="11"/>
        <color theme="1"/>
        <name val="Calibri"/>
        <scheme val="minor"/>
      </font>
      <numFmt numFmtId="1" formatCode="0"/>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numFmt numFmtId="1" formatCode="0"/>
    </dxf>
    <dxf>
      <border outline="0">
        <bottom style="medium">
          <color auto="1"/>
        </bottom>
      </border>
    </dxf>
    <dxf>
      <numFmt numFmtId="1" formatCode="0"/>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6" formatCode="d/mm/yy;@"/>
      <border diagonalUp="0" diagonalDown="0" outline="0">
        <left style="medium">
          <color auto="1"/>
        </left>
        <right style="medium">
          <color auto="1"/>
        </right>
        <top/>
        <bottom/>
      </border>
    </dxf>
    <dxf>
      <numFmt numFmtId="166" formatCode="d/mm/yy;@"/>
      <border diagonalUp="0" diagonalDown="0" outline="0">
        <left style="medium">
          <color auto="1"/>
        </left>
        <right style="medium">
          <color auto="1"/>
        </right>
        <top/>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6" formatCode="d/mm/yy;@"/>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numFmt numFmtId="1" formatCode="0"/>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indexed="64"/>
        </left>
        <right style="medium">
          <color indexed="64"/>
        </right>
        <top/>
        <bottom style="medium">
          <color indexed="64"/>
        </bottom>
      </border>
    </dxf>
    <dxf>
      <border diagonalUp="0" diagonalDown="0" outline="0">
        <left style="medium">
          <color auto="1"/>
        </left>
        <right style="medium">
          <color auto="1"/>
        </right>
        <top/>
        <bottom/>
      </border>
    </dxf>
    <dxf>
      <font>
        <b/>
        <i val="0"/>
        <strike val="0"/>
        <condense val="0"/>
        <extend val="0"/>
        <outline val="0"/>
        <shadow val="0"/>
        <u val="none"/>
        <vertAlign val="baseline"/>
        <sz val="11"/>
        <color theme="1"/>
        <name val="Calibri"/>
        <scheme val="minor"/>
      </font>
      <numFmt numFmtId="1" formatCode="0"/>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numFmt numFmtId="1" formatCode="0"/>
    </dxf>
    <dxf>
      <border outline="0">
        <bottom style="medium">
          <color auto="1"/>
        </bottom>
      </border>
    </dxf>
    <dxf>
      <numFmt numFmtId="1" formatCode="0"/>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6"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6"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6" formatCode="d/mm/yy;@"/>
      <border diagonalUp="0" diagonalDown="0" outline="0">
        <left style="medium">
          <color auto="1"/>
        </left>
        <right style="medium">
          <color auto="1"/>
        </right>
        <top/>
        <bottom/>
      </border>
    </dxf>
    <dxf>
      <numFmt numFmtId="166" formatCode="d/mm/yy;@"/>
      <border diagonalUp="0" diagonalDown="0" outline="0">
        <left style="medium">
          <color auto="1"/>
        </left>
        <right style="medium">
          <color auto="1"/>
        </right>
        <top/>
        <bottom/>
      </border>
    </dxf>
    <dxf>
      <numFmt numFmtId="166" formatCode="d/mm/yy;@"/>
      <border diagonalUp="0" diagonalDown="0" outline="0">
        <left style="medium">
          <color auto="1"/>
        </left>
        <right style="medium">
          <color auto="1"/>
        </right>
        <top/>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6" formatCode="d/mm/yy;@"/>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numFmt numFmtId="1" formatCode="0"/>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numFmt numFmtId="1" formatCode="0"/>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numFmt numFmtId="1" formatCode="0"/>
    </dxf>
    <dxf>
      <border outline="0">
        <bottom style="medium">
          <color auto="1"/>
        </bottom>
      </border>
    </dxf>
    <dxf>
      <numFmt numFmtId="1" formatCode="0"/>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6"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6"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6"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6"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6"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6"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6"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6"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6" formatCode="d/mm/yy;@"/>
      <border diagonalUp="0" diagonalDown="0" outline="0">
        <left style="medium">
          <color auto="1"/>
        </left>
        <right style="medium">
          <color auto="1"/>
        </right>
        <top/>
        <bottom style="medium">
          <color auto="1"/>
        </bottom>
      </border>
    </dxf>
    <dxf>
      <numFmt numFmtId="166" formatCode="d/mm/yy;@"/>
      <border diagonalUp="0" diagonalDown="0" outline="0">
        <left style="medium">
          <color auto="1"/>
        </left>
        <right style="medium">
          <color auto="1"/>
        </right>
        <top/>
        <bottom style="medium">
          <color auto="1"/>
        </bottom>
      </border>
    </dxf>
    <dxf>
      <numFmt numFmtId="166" formatCode="d/mm/yy;@"/>
      <border diagonalUp="0" diagonalDown="0" outline="0">
        <left style="medium">
          <color auto="1"/>
        </left>
        <right style="medium">
          <color auto="1"/>
        </right>
        <top/>
        <bottom style="medium">
          <color auto="1"/>
        </bottom>
      </border>
    </dxf>
    <dxf>
      <numFmt numFmtId="166"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6"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6" formatCode="d/mm/yy;@"/>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numFmt numFmtId="1" formatCode="0"/>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numFmt numFmtId="1" formatCode="0"/>
    </dxf>
    <dxf>
      <border outline="0">
        <bottom style="medium">
          <color auto="1"/>
        </bottom>
      </border>
    </dxf>
    <dxf>
      <numFmt numFmtId="1" formatCode="0"/>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6"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6"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6"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6" formatCode="d/mm/yy;@"/>
      <border diagonalUp="0" diagonalDown="0" outline="0">
        <left style="medium">
          <color auto="1"/>
        </left>
        <right style="medium">
          <color auto="1"/>
        </right>
        <top/>
        <bottom style="medium">
          <color auto="1"/>
        </bottom>
      </border>
    </dxf>
    <dxf>
      <numFmt numFmtId="166" formatCode="d/mm/yy;@"/>
      <border diagonalUp="0" diagonalDown="0" outline="0">
        <left style="medium">
          <color auto="1"/>
        </left>
        <right style="medium">
          <color auto="1"/>
        </right>
        <top/>
        <bottom style="medium">
          <color auto="1"/>
        </bottom>
      </border>
    </dxf>
    <dxf>
      <numFmt numFmtId="166"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6" formatCode="d/mm/yy;@"/>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indexed="64"/>
        </left>
        <right style="medium">
          <color indexed="64"/>
        </right>
        <top/>
        <bottom style="medium">
          <color indexed="64"/>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numFmt numFmtId="1" formatCode="0"/>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numFmt numFmtId="1" formatCode="0"/>
    </dxf>
    <dxf>
      <border outline="0">
        <bottom style="medium">
          <color auto="1"/>
        </bottom>
      </border>
    </dxf>
    <dxf>
      <numFmt numFmtId="1" formatCode="0"/>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6"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6"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6"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6"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6"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6"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6"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6"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6" formatCode="d/mm/yy;@"/>
      <border diagonalUp="0" diagonalDown="0" outline="0">
        <left style="medium">
          <color auto="1"/>
        </left>
        <right style="medium">
          <color auto="1"/>
        </right>
        <top/>
        <bottom style="medium">
          <color auto="1"/>
        </bottom>
      </border>
    </dxf>
    <dxf>
      <numFmt numFmtId="166"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6" formatCode="d/mm/yy;@"/>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numFmt numFmtId="1" formatCode="0"/>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numFmt numFmtId="1" formatCode="0"/>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numFmt numFmtId="1" formatCode="0"/>
    </dxf>
    <dxf>
      <border outline="0">
        <bottom style="medium">
          <color auto="1"/>
        </bottom>
      </border>
    </dxf>
    <dxf>
      <numFmt numFmtId="1" formatCode="0"/>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6"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6"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6"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6"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6"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6"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6" formatCode="d/mm/yy;@"/>
      <border diagonalUp="0" diagonalDown="0" outline="0">
        <left style="medium">
          <color auto="1"/>
        </left>
        <right style="medium">
          <color auto="1"/>
        </right>
        <top/>
        <bottom/>
      </border>
    </dxf>
    <dxf>
      <numFmt numFmtId="166"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6"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6"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6"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6"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6"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6"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6"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6"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6" formatCode="d/mm/yy;@"/>
      <border diagonalUp="0" diagonalDown="0" outline="0">
        <left style="medium">
          <color auto="1"/>
        </left>
        <right style="medium">
          <color auto="1"/>
        </right>
        <top/>
        <bottom style="medium">
          <color auto="1"/>
        </bottom>
      </border>
    </dxf>
    <dxf>
      <numFmt numFmtId="166" formatCode="d/mm/yy;@"/>
      <border diagonalUp="0" diagonalDown="0" outline="0">
        <left style="medium">
          <color auto="1"/>
        </left>
        <right style="medium">
          <color auto="1"/>
        </right>
        <top/>
        <bottom style="medium">
          <color auto="1"/>
        </bottom>
      </border>
    </dxf>
    <dxf>
      <numFmt numFmtId="166" formatCode="d/mm/yy;@"/>
      <border diagonalUp="0" diagonalDown="0" outline="0">
        <left style="medium">
          <color auto="1"/>
        </left>
        <right style="medium">
          <color auto="1"/>
        </right>
        <top/>
        <bottom style="medium">
          <color auto="1"/>
        </bottom>
      </border>
    </dxf>
    <dxf>
      <numFmt numFmtId="166" formatCode="d/mm/yy;@"/>
      <border diagonalUp="0" diagonalDown="0" outline="0">
        <left style="medium">
          <color auto="1"/>
        </left>
        <right style="medium">
          <color auto="1"/>
        </right>
        <top/>
        <bottom style="medium">
          <color auto="1"/>
        </bottom>
      </border>
    </dxf>
    <dxf>
      <numFmt numFmtId="166"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6" formatCode="d/mm/yy;@"/>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font>
        <b/>
        <i val="0"/>
        <strike val="0"/>
        <condense val="0"/>
        <extend val="0"/>
        <outline val="0"/>
        <shadow val="0"/>
        <u val="none"/>
        <vertAlign val="baseline"/>
        <sz val="11"/>
        <color theme="1"/>
        <name val="Calibri"/>
        <scheme val="minor"/>
      </font>
      <numFmt numFmtId="1" formatCode="0"/>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numFmt numFmtId="1" formatCode="0"/>
    </dxf>
    <dxf>
      <border outline="0">
        <bottom style="medium">
          <color auto="1"/>
        </bottom>
      </border>
    </dxf>
    <dxf>
      <numFmt numFmtId="1" formatCode="0"/>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6"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6"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6"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6"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6"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6"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6"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6" formatCode="d/mm/yy;@"/>
      <border diagonalUp="0" diagonalDown="0" outline="0">
        <left style="medium">
          <color auto="1"/>
        </left>
        <right style="medium">
          <color auto="1"/>
        </right>
        <top/>
        <bottom/>
      </border>
    </dxf>
    <dxf>
      <numFmt numFmtId="166" formatCode="d/mm/yy;@"/>
      <border diagonalUp="0" diagonalDown="0" outline="0">
        <left style="medium">
          <color auto="1"/>
        </left>
        <right style="medium">
          <color auto="1"/>
        </right>
        <top/>
        <bottom/>
      </border>
    </dxf>
    <dxf>
      <numFmt numFmtId="166" formatCode="d/mm/yy;@"/>
      <border diagonalUp="0" diagonalDown="0" outline="0">
        <left style="medium">
          <color auto="1"/>
        </left>
        <right style="medium">
          <color auto="1"/>
        </right>
        <top/>
        <bottom/>
      </border>
    </dxf>
    <dxf>
      <numFmt numFmtId="166" formatCode="d/mm/yy;@"/>
      <border diagonalUp="0" diagonalDown="0" outline="0">
        <left style="medium">
          <color auto="1"/>
        </left>
        <right style="medium">
          <color auto="1"/>
        </right>
        <top/>
        <bottom/>
      </border>
    </dxf>
    <dxf>
      <numFmt numFmtId="166" formatCode="d/mm/yy;@"/>
      <border diagonalUp="0" diagonalDown="0" outline="0">
        <left style="medium">
          <color auto="1"/>
        </left>
        <right style="medium">
          <color auto="1"/>
        </right>
        <top/>
        <bottom/>
      </border>
    </dxf>
    <dxf>
      <numFmt numFmtId="166" formatCode="d/mm/yy;@"/>
      <border diagonalUp="0" diagonalDown="0" outline="0">
        <left style="medium">
          <color auto="1"/>
        </left>
        <right style="medium">
          <color auto="1"/>
        </right>
        <top/>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6" formatCode="d/mm/yy;@"/>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numFmt numFmtId="1" formatCode="0"/>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ont>
        <b/>
        <i val="0"/>
        <strike val="0"/>
        <condense val="0"/>
        <extend val="0"/>
        <outline val="0"/>
        <shadow val="0"/>
        <u val="none"/>
        <vertAlign val="baseline"/>
        <sz val="11"/>
        <color theme="1"/>
        <name val="Calibri"/>
        <scheme val="minor"/>
      </font>
      <numFmt numFmtId="1" formatCode="0"/>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numFmt numFmtId="1" formatCode="0"/>
    </dxf>
    <dxf>
      <border outline="0">
        <bottom style="medium">
          <color auto="1"/>
        </bottom>
      </border>
    </dxf>
    <dxf>
      <numFmt numFmtId="1" formatCode="0"/>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6"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6"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6"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6"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6"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6"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6" formatCode="d/mm/yy;@"/>
      <border diagonalUp="0" diagonalDown="0" outline="0">
        <left style="medium">
          <color auto="1"/>
        </left>
        <right style="medium">
          <color auto="1"/>
        </right>
        <top/>
        <bottom/>
      </border>
    </dxf>
    <dxf>
      <numFmt numFmtId="166"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6" formatCode="d/mm/yy;@"/>
      <border diagonalUp="0" diagonalDown="0" outline="0">
        <left style="medium">
          <color auto="1"/>
        </left>
        <right style="medium">
          <color auto="1"/>
        </right>
        <top/>
        <bottom/>
      </border>
    </dxf>
    <dxf>
      <numFmt numFmtId="166" formatCode="d/mm/yy;@"/>
      <border diagonalUp="0" diagonalDown="0" outline="0">
        <left style="medium">
          <color auto="1"/>
        </left>
        <right/>
        <top/>
        <bottom style="medium">
          <color auto="1"/>
        </bottom>
      </border>
    </dxf>
    <dxf>
      <numFmt numFmtId="166" formatCode="d/mm/yy;@"/>
      <border diagonalUp="0" diagonalDown="0" outline="0">
        <left style="medium">
          <color auto="1"/>
        </left>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6" formatCode="d/mm/yy;@"/>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top style="medium">
          <color auto="1"/>
        </top>
        <bottom style="medium">
          <color auto="1"/>
        </bottom>
        <vertical/>
        <horizontal/>
      </border>
    </dxf>
    <dxf>
      <border diagonalUp="0" diagonalDown="0" outline="0">
        <left style="medium">
          <color auto="1"/>
        </left>
        <right/>
        <top/>
        <bottom style="medium">
          <color auto="1"/>
        </bottom>
      </border>
    </dxf>
    <dxf>
      <font>
        <b/>
        <i val="0"/>
        <strike val="0"/>
        <condense val="0"/>
        <extend val="0"/>
        <outline val="0"/>
        <shadow val="0"/>
        <u val="none"/>
        <vertAlign val="baseline"/>
        <sz val="11"/>
        <color theme="1"/>
        <name val="Calibri"/>
        <scheme val="minor"/>
      </font>
      <numFmt numFmtId="1" formatCode="0"/>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numFmt numFmtId="1" formatCode="0"/>
    </dxf>
    <dxf>
      <border outline="0">
        <bottom style="medium">
          <color auto="1"/>
        </bottom>
      </border>
    </dxf>
    <dxf>
      <numFmt numFmtId="1" formatCode="0"/>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6"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6"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6"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6"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6" formatCode="d/mm/yy;@"/>
      <border diagonalUp="0" diagonalDown="0" outline="0">
        <left style="medium">
          <color auto="1"/>
        </left>
        <right style="medium">
          <color auto="1"/>
        </right>
        <top/>
        <bottom/>
      </border>
    </dxf>
    <dxf>
      <numFmt numFmtId="166"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6" formatCode="d/mm/yy;@"/>
      <border diagonalUp="0" diagonalDown="0" outline="0">
        <left style="medium">
          <color auto="1"/>
        </left>
        <right style="medium">
          <color auto="1"/>
        </right>
        <top/>
        <bottom/>
      </border>
    </dxf>
    <dxf>
      <numFmt numFmtId="166" formatCode="d/mm/yy;@"/>
      <border diagonalUp="0" diagonalDown="0" outline="0">
        <left style="medium">
          <color auto="1"/>
        </left>
        <right/>
        <top/>
        <bottom style="medium">
          <color auto="1"/>
        </bottom>
      </border>
    </dxf>
    <dxf>
      <numFmt numFmtId="166" formatCode="d/mm/yy;@"/>
      <border diagonalUp="0" diagonalDown="0" outline="0">
        <left style="medium">
          <color auto="1"/>
        </left>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6" formatCode="d/mm/yy;@"/>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numFmt numFmtId="1" formatCode="0"/>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numFmt numFmtId="1" formatCode="0"/>
    </dxf>
    <dxf>
      <border outline="0">
        <bottom style="medium">
          <color auto="1"/>
        </bottom>
      </border>
    </dxf>
    <dxf>
      <numFmt numFmtId="1" formatCode="0"/>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6"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6"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6"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6"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6"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6" formatCode="d/mm/yy;@"/>
      <border diagonalUp="0" diagonalDown="0" outline="0">
        <left style="medium">
          <color auto="1"/>
        </left>
        <right style="medium">
          <color auto="1"/>
        </right>
        <top/>
        <bottom/>
      </border>
    </dxf>
    <dxf>
      <numFmt numFmtId="166"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6" formatCode="d/mm/yy;@"/>
      <border diagonalUp="0" diagonalDown="0" outline="0">
        <left style="medium">
          <color auto="1"/>
        </left>
        <right style="medium">
          <color auto="1"/>
        </right>
        <top/>
        <bottom style="medium">
          <color auto="1"/>
        </bottom>
      </border>
    </dxf>
    <dxf>
      <numFmt numFmtId="166"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6" formatCode="d/mm/yy;@"/>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numFmt numFmtId="1" formatCode="0"/>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numFmt numFmtId="1" formatCode="0"/>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numFmt numFmtId="1" formatCode="0"/>
    </dxf>
    <dxf>
      <border outline="0">
        <bottom style="medium">
          <color auto="1"/>
        </bottom>
      </border>
    </dxf>
    <dxf>
      <numFmt numFmtId="1" formatCode="0"/>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6"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6"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6"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6" formatCode="d/mm/yy;@"/>
      <border diagonalUp="0" diagonalDown="0" outline="0">
        <left style="medium">
          <color auto="1"/>
        </left>
        <right style="medium">
          <color auto="1"/>
        </right>
        <top/>
        <bottom/>
      </border>
    </dxf>
    <dxf>
      <numFmt numFmtId="166"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6"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6"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6"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6" formatCode="d/mm/yy;@"/>
      <border diagonalUp="0" diagonalDown="0" outline="0">
        <left style="medium">
          <color auto="1"/>
        </left>
        <right style="medium">
          <color auto="1"/>
        </right>
        <top/>
        <bottom style="medium">
          <color auto="1"/>
        </bottom>
      </border>
    </dxf>
    <dxf>
      <numFmt numFmtId="166"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6" formatCode="d/mm/yy;@"/>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numFmt numFmtId="1" formatCode="0"/>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numFmt numFmtId="1" formatCode="0"/>
    </dxf>
    <dxf>
      <border outline="0">
        <bottom style="medium">
          <color auto="1"/>
        </bottom>
      </border>
    </dxf>
    <dxf>
      <numFmt numFmtId="1" formatCode="0"/>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6"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6"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6"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6" formatCode="d/mm/yy;@"/>
      <border diagonalUp="0" diagonalDown="0" outline="0">
        <left style="medium">
          <color auto="1"/>
        </left>
        <right style="medium">
          <color auto="1"/>
        </right>
        <top/>
        <bottom/>
      </border>
    </dxf>
    <dxf>
      <numFmt numFmtId="166" formatCode="d/mm/yy;@"/>
      <border diagonalUp="0" diagonalDown="0" outline="0">
        <left style="medium">
          <color auto="1"/>
        </left>
        <right style="medium">
          <color auto="1"/>
        </right>
        <top/>
        <bottom/>
      </border>
    </dxf>
    <dxf>
      <numFmt numFmtId="166" formatCode="d/mm/yy;@"/>
      <border diagonalUp="0" diagonalDown="0" outline="0">
        <left style="medium">
          <color auto="1"/>
        </left>
        <right style="medium">
          <color auto="1"/>
        </right>
        <top/>
        <bottom/>
      </border>
    </dxf>
    <dxf>
      <numFmt numFmtId="166" formatCode="d/mm/yy;@"/>
      <border diagonalUp="0" diagonalDown="0" outline="0">
        <left style="medium">
          <color auto="1"/>
        </left>
        <right style="medium">
          <color auto="1"/>
        </right>
        <top/>
        <bottom/>
      </border>
    </dxf>
    <dxf>
      <numFmt numFmtId="166"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6"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6"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6"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6"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6"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6"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6"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6" formatCode="d/mm/yy;@"/>
      <border diagonalUp="0" diagonalDown="0" outline="0">
        <left style="medium">
          <color auto="1"/>
        </left>
        <right style="medium">
          <color auto="1"/>
        </right>
        <top/>
        <bottom style="medium">
          <color auto="1"/>
        </bottom>
      </border>
    </dxf>
    <dxf>
      <numFmt numFmtId="166" formatCode="d/mm/yy;@"/>
      <border diagonalUp="0" diagonalDown="0" outline="0">
        <left style="medium">
          <color auto="1"/>
        </left>
        <right style="medium">
          <color auto="1"/>
        </right>
        <top/>
        <bottom style="medium">
          <color auto="1"/>
        </bottom>
      </border>
    </dxf>
    <dxf>
      <numFmt numFmtId="166"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6"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6" formatCode="d/mm/yy;@"/>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 formatCode="0"/>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numFmt numFmtId="1" formatCode="0"/>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numFmt numFmtId="1" formatCode="0"/>
    </dxf>
    <dxf>
      <border outline="0">
        <bottom style="medium">
          <color auto="1"/>
        </bottom>
      </border>
    </dxf>
    <dxf>
      <numFmt numFmtId="1" formatCode="0"/>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6"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6"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6" formatCode="d/mm/yy;@"/>
      <border diagonalUp="0" diagonalDown="0" outline="0">
        <left style="medium">
          <color auto="1"/>
        </left>
        <right style="medium">
          <color auto="1"/>
        </right>
        <top/>
        <bottom/>
      </border>
    </dxf>
    <dxf>
      <numFmt numFmtId="166"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6"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6"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6"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6"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6"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6"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6"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6" formatCode="d/mm/yy;@"/>
      <border diagonalUp="0" diagonalDown="0" outline="0">
        <left style="medium">
          <color auto="1"/>
        </left>
        <right style="medium">
          <color auto="1"/>
        </right>
        <top/>
        <bottom style="medium">
          <color auto="1"/>
        </bottom>
      </border>
    </dxf>
    <dxf>
      <numFmt numFmtId="166" formatCode="d/mm/yy;@"/>
      <border diagonalUp="0" diagonalDown="0" outline="0">
        <left style="medium">
          <color auto="1"/>
        </left>
        <right style="medium">
          <color auto="1"/>
        </right>
        <top/>
        <bottom style="medium">
          <color auto="1"/>
        </bottom>
      </border>
    </dxf>
    <dxf>
      <numFmt numFmtId="166" formatCode="d/mm/yy;@"/>
      <border diagonalUp="0" diagonalDown="0" outline="0">
        <left style="medium">
          <color auto="1"/>
        </left>
        <right style="medium">
          <color auto="1"/>
        </right>
        <top/>
        <bottom style="medium">
          <color auto="1"/>
        </bottom>
      </border>
    </dxf>
    <dxf>
      <numFmt numFmtId="166" formatCode="d/mm/yy;@"/>
      <border diagonalUp="0" diagonalDown="0" outline="0">
        <left style="medium">
          <color auto="1"/>
        </left>
        <right style="medium">
          <color auto="1"/>
        </right>
        <top/>
        <bottom style="medium">
          <color auto="1"/>
        </bottom>
      </border>
    </dxf>
    <dxf>
      <numFmt numFmtId="166" formatCode="d/mm/yy;@"/>
      <border diagonalUp="0" diagonalDown="0" outline="0">
        <left style="medium">
          <color auto="1"/>
        </left>
        <right style="medium">
          <color auto="1"/>
        </right>
        <top/>
        <bottom style="medium">
          <color auto="1"/>
        </bottom>
      </border>
    </dxf>
    <dxf>
      <numFmt numFmtId="166"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6"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6" formatCode="d/mm/yy;@"/>
      <border diagonalUp="0" diagonalDown="0" outline="0">
        <left style="medium">
          <color auto="1"/>
        </left>
        <right style="medium">
          <color auto="1"/>
        </right>
        <top/>
        <bottom/>
      </border>
    </dxf>
    <dxf>
      <fill>
        <patternFill>
          <bgColor theme="0" tint="-4.9989318521683403E-2"/>
        </patternFill>
      </fill>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14996795556505021"/>
        </patternFill>
      </fill>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34998626667073579"/>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14996795556505021"/>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24994659260841701"/>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s>
  <tableStyles count="3" defaultTableStyle="TableStyleMedium2" defaultPivotStyle="PivotStyleLight16">
    <tableStyle name="Table Style 1" pivot="0" count="2" xr9:uid="{C179D123-BB0E-4A2B-807C-AB1F694DBEF7}">
      <tableStyleElement type="wholeTable" dxfId="938"/>
      <tableStyleElement type="firstColumn" dxfId="937"/>
    </tableStyle>
    <tableStyle name="Table Style 2" pivot="0" count="2" xr9:uid="{0CE614CF-8B6E-4D49-9AC4-2450198CB0CC}">
      <tableStyleElement type="wholeTable" dxfId="936"/>
      <tableStyleElement type="firstColumn" dxfId="935"/>
    </tableStyle>
    <tableStyle name="Table Style 3" pivot="0" count="4" xr9:uid="{A064CB83-F481-4033-87D0-EFC77EDCC496}">
      <tableStyleElement type="wholeTable" dxfId="934"/>
      <tableStyleElement type="headerRow" dxfId="933"/>
      <tableStyleElement type="firstColumn" dxfId="932"/>
      <tableStyleElement type="secondColumnStripe" dxfId="931"/>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2.jpg"/></Relationships>
</file>

<file path=xl/drawings/drawing1.xml><?xml version="1.0" encoding="utf-8"?>
<xdr:wsDr xmlns:xdr="http://schemas.openxmlformats.org/drawingml/2006/spreadsheetDrawing" xmlns:a="http://schemas.openxmlformats.org/drawingml/2006/main">
  <xdr:twoCellAnchor>
    <xdr:from>
      <xdr:col>0</xdr:col>
      <xdr:colOff>600075</xdr:colOff>
      <xdr:row>1</xdr:row>
      <xdr:rowOff>0</xdr:rowOff>
    </xdr:from>
    <xdr:to>
      <xdr:col>20</xdr:col>
      <xdr:colOff>28575</xdr:colOff>
      <xdr:row>95</xdr:row>
      <xdr:rowOff>52917</xdr:rowOff>
    </xdr:to>
    <xdr:sp macro="" textlink="">
      <xdr:nvSpPr>
        <xdr:cNvPr id="2" name="Rounded Rectangle 1">
          <a:extLst>
            <a:ext uri="{FF2B5EF4-FFF2-40B4-BE49-F238E27FC236}">
              <a16:creationId xmlns:a16="http://schemas.microsoft.com/office/drawing/2014/main" id="{867CAA56-AC90-4B5D-814E-62D9A5336979}"/>
            </a:ext>
          </a:extLst>
        </xdr:cNvPr>
        <xdr:cNvSpPr/>
      </xdr:nvSpPr>
      <xdr:spPr>
        <a:xfrm>
          <a:off x="600075" y="190500"/>
          <a:ext cx="11620500" cy="17959917"/>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2</xdr:col>
      <xdr:colOff>0</xdr:colOff>
      <xdr:row>5</xdr:row>
      <xdr:rowOff>19050</xdr:rowOff>
    </xdr:from>
    <xdr:to>
      <xdr:col>19</xdr:col>
      <xdr:colOff>9525</xdr:colOff>
      <xdr:row>89</xdr:row>
      <xdr:rowOff>179917</xdr:rowOff>
    </xdr:to>
    <xdr:sp macro="" textlink="">
      <xdr:nvSpPr>
        <xdr:cNvPr id="3" name="TextBox 2">
          <a:extLst>
            <a:ext uri="{FF2B5EF4-FFF2-40B4-BE49-F238E27FC236}">
              <a16:creationId xmlns:a16="http://schemas.microsoft.com/office/drawing/2014/main" id="{D7D5B7E7-19C1-426E-BF04-0E98DE37E297}"/>
            </a:ext>
          </a:extLst>
        </xdr:cNvPr>
        <xdr:cNvSpPr txBox="1"/>
      </xdr:nvSpPr>
      <xdr:spPr>
        <a:xfrm>
          <a:off x="1219200" y="971550"/>
          <a:ext cx="10372725" cy="16162867"/>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AU" sz="1800" b="1" u="sng"/>
            <a:t>Progressive</a:t>
          </a:r>
          <a:r>
            <a:rPr lang="en-AU" sz="1800" b="1" u="sng" baseline="0"/>
            <a:t> Rehabilitation and Closure Plan Schedule template</a:t>
          </a:r>
        </a:p>
        <a:p>
          <a:pPr algn="ctr"/>
          <a:endParaRPr lang="en-AU" sz="1100" b="1" u="sng">
            <a:solidFill>
              <a:schemeClr val="dk1"/>
            </a:solidFill>
            <a:effectLst/>
            <a:latin typeface="+mn-lt"/>
            <a:ea typeface="+mn-ea"/>
            <a:cs typeface="+mn-cs"/>
          </a:endParaRPr>
        </a:p>
        <a:p>
          <a:pPr algn="l"/>
          <a:r>
            <a:rPr lang="en-AU" sz="1600" b="1" u="sng">
              <a:solidFill>
                <a:schemeClr val="dk1"/>
              </a:solidFill>
              <a:effectLst/>
              <a:latin typeface="+mn-lt"/>
              <a:ea typeface="+mn-ea"/>
              <a:cs typeface="+mn-cs"/>
            </a:rPr>
            <a:t>Instructions</a:t>
          </a:r>
          <a:r>
            <a:rPr lang="en-AU" sz="1100" b="1" u="sng" baseline="0">
              <a:solidFill>
                <a:schemeClr val="dk1"/>
              </a:solidFill>
              <a:effectLst/>
              <a:latin typeface="+mn-lt"/>
              <a:ea typeface="+mn-ea"/>
              <a:cs typeface="+mn-cs"/>
            </a:rPr>
            <a:t> </a:t>
          </a:r>
          <a:endParaRPr lang="en-AU" sz="1800" b="1" u="sng" baseline="0"/>
        </a:p>
        <a:p>
          <a:endParaRPr lang="en-AU" sz="1100" b="0" u="none" baseline="0"/>
        </a:p>
        <a:p>
          <a:pPr algn="l"/>
          <a:r>
            <a:rPr lang="en-AU" sz="1200" b="1" u="sng"/>
            <a:t>General Instructions:</a:t>
          </a:r>
        </a:p>
        <a:p>
          <a:endParaRPr lang="en-AU" sz="1100" b="0" u="sng"/>
        </a:p>
        <a:p>
          <a:r>
            <a:rPr lang="en-AU" sz="1100" b="0">
              <a:solidFill>
                <a:schemeClr val="dk1"/>
              </a:solidFill>
              <a:effectLst/>
              <a:latin typeface="+mn-lt"/>
              <a:ea typeface="+mn-ea"/>
              <a:cs typeface="+mn-cs"/>
            </a:rPr>
            <a:t>-</a:t>
          </a:r>
          <a:r>
            <a:rPr lang="en-AU" sz="1100" b="0" baseline="0">
              <a:solidFill>
                <a:schemeClr val="dk1"/>
              </a:solidFill>
              <a:effectLst/>
              <a:latin typeface="+mn-lt"/>
              <a:ea typeface="+mn-ea"/>
              <a:cs typeface="+mn-cs"/>
            </a:rPr>
            <a:t> </a:t>
          </a:r>
          <a:r>
            <a:rPr lang="en-AU" sz="1100" b="1" baseline="0">
              <a:solidFill>
                <a:schemeClr val="dk1"/>
              </a:solidFill>
              <a:effectLst/>
              <a:latin typeface="+mn-lt"/>
              <a:ea typeface="+mn-ea"/>
              <a:cs typeface="+mn-cs"/>
            </a:rPr>
            <a:t>This form can be used for completing a PRCP schedule for the submission of a progressive rehabilitation and closure plan (PRC plan). </a:t>
          </a:r>
          <a:endParaRPr lang="en-AU" b="1">
            <a:effectLst/>
          </a:endParaRPr>
        </a:p>
        <a:p>
          <a:r>
            <a:rPr lang="en-AU" sz="1100" b="0" baseline="0">
              <a:solidFill>
                <a:schemeClr val="dk1"/>
              </a:solidFill>
              <a:effectLst/>
              <a:latin typeface="+mn-lt"/>
              <a:ea typeface="+mn-ea"/>
              <a:cs typeface="+mn-cs"/>
            </a:rPr>
            <a:t>- </a:t>
          </a:r>
          <a:r>
            <a:rPr lang="en-AU" sz="1100" b="1" baseline="0">
              <a:solidFill>
                <a:schemeClr val="dk1"/>
              </a:solidFill>
              <a:effectLst/>
              <a:latin typeface="+mn-lt"/>
              <a:ea typeface="+mn-ea"/>
              <a:cs typeface="+mn-cs"/>
            </a:rPr>
            <a:t>See the PRCP schedule section of the PRC plan guideline (ESR/2019/4964) for further information requirements.</a:t>
          </a:r>
          <a:endParaRPr lang="en-AU" b="1">
            <a:effectLst/>
          </a:endParaRPr>
        </a:p>
        <a:p>
          <a:endParaRPr lang="en-AU" sz="1100" b="0" u="none" baseline="0"/>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 default value of one (1) Rehabilitation Area (RA) is represented by one RA sheets below (RA1).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 default value of one (1) Improvement Area (IA) is represented by one IA sheet below (IA1).</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record additional RAs for your project make a copy of the RA sheet below and update it to the relevant RA number (i.e. RA2).</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record additional IAs for your project make a copy of the IA sheet below and update it to the relevant IA number (i.e. IA2).</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remove the IA sheet if there is no IA for your project, delete the IA sheet below.</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Each RA and IA sheet contains </a:t>
          </a:r>
          <a:r>
            <a:rPr kumimoji="0" lang="en-AU" sz="1100" b="1" i="0" u="none" strike="noStrike" kern="0" cap="none" spc="0" normalizeH="0" baseline="0" noProof="0">
              <a:ln>
                <a:noFill/>
              </a:ln>
              <a:solidFill>
                <a:prstClr val="black"/>
              </a:solidFill>
              <a:effectLst/>
              <a:uLnTx/>
              <a:uFillTx/>
              <a:latin typeface="+mn-lt"/>
              <a:ea typeface="+mn-ea"/>
              <a:cs typeface="+mn-cs"/>
            </a:rPr>
            <a:t>two separate excel tables </a:t>
          </a:r>
          <a:r>
            <a:rPr kumimoji="0" lang="en-AU" sz="1100" b="0" i="0" u="none" strike="noStrike" kern="0" cap="none" spc="0" normalizeH="0" baseline="0" noProof="0">
              <a:ln>
                <a:noFill/>
              </a:ln>
              <a:solidFill>
                <a:prstClr val="black"/>
              </a:solidFill>
              <a:effectLst/>
              <a:uLnTx/>
              <a:uFillTx/>
              <a:latin typeface="+mn-lt"/>
              <a:ea typeface="+mn-ea"/>
              <a:cs typeface="+mn-cs"/>
            </a:rPr>
            <a:t>(yellow and blue) for recording the time-based rehabilitation milestones.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Add a new column or row to each table </a:t>
          </a:r>
          <a:r>
            <a:rPr lang="en-AU" sz="1100" b="0" i="0" baseline="0">
              <a:solidFill>
                <a:schemeClr val="dk1"/>
              </a:solidFill>
              <a:effectLst/>
              <a:latin typeface="+mn-lt"/>
              <a:ea typeface="+mn-ea"/>
              <a:cs typeface="+mn-cs"/>
            </a:rPr>
            <a:t>as required </a:t>
          </a:r>
          <a:r>
            <a:rPr kumimoji="0" lang="en-AU" sz="1100" b="0" i="0" u="none" strike="noStrike" kern="0" cap="none" spc="0" normalizeH="0" baseline="0" noProof="0">
              <a:ln>
                <a:noFill/>
              </a:ln>
              <a:solidFill>
                <a:prstClr val="black"/>
              </a:solidFill>
              <a:effectLst/>
              <a:uLnTx/>
              <a:uFillTx/>
              <a:latin typeface="+mn-lt"/>
              <a:ea typeface="+mn-ea"/>
              <a:cs typeface="+mn-cs"/>
            </a:rPr>
            <a:t>for your information requirements.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Two (2) separate sheets below exist for recording the "Rehabilitation Area Milestones" and "Improvement Area Milestones".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Delete the Improvement Area Milestone sheet if it does not apply to your project.</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Delete additional rows in either sheet if they do not apply to your project.</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See the PRC plan guideline for a list of reference milestones and further information for developing additional site-specific milestones where appropriate.</a:t>
          </a:r>
        </a:p>
        <a:p>
          <a:pPr algn="l"/>
          <a:endParaRPr lang="en-AU" sz="1400" b="1" u="sng" baseline="0"/>
        </a:p>
        <a:p>
          <a:pPr algn="l"/>
          <a:r>
            <a:rPr lang="en-AU" sz="1400" b="1" u="sng" baseline="0"/>
            <a:t>Further Instructions when inputting PMLUs</a:t>
          </a:r>
        </a:p>
        <a:p>
          <a:pPr algn="l"/>
          <a:endParaRPr lang="en-AU" sz="1200" b="1" u="sng"/>
        </a:p>
        <a:p>
          <a:pPr algn="l"/>
          <a:r>
            <a:rPr lang="en-AU" sz="1200" b="1" u="sng"/>
            <a:t>Headings under Rehabilitation</a:t>
          </a:r>
          <a:r>
            <a:rPr lang="en-AU" sz="1200" b="1" u="sng" baseline="0"/>
            <a:t> Area (RA)</a:t>
          </a:r>
          <a:r>
            <a:rPr lang="en-AU" sz="1200" b="1" u="sng"/>
            <a:t> sheets</a:t>
          </a:r>
          <a:endParaRPr lang="en-AU" sz="1200" b="1" u="sng" baseline="0"/>
        </a:p>
        <a:p>
          <a:pPr algn="l"/>
          <a:endParaRPr lang="en-AU" sz="1100" b="0" u="none" baseline="0"/>
        </a:p>
        <a:p>
          <a:pPr algn="l"/>
          <a:r>
            <a:rPr lang="en-AU" sz="1100" b="0" u="sng" baseline="0"/>
            <a:t>Rehabilitation area -</a:t>
          </a:r>
          <a:r>
            <a:rPr lang="en-AU" sz="1100" b="0" u="none" baseline="0"/>
            <a:t> The rehabilitation area must align with the spatial information included in the rehabilitation planning part of the PRC plan. This area must have the same PMLU and same milestones applied to the whole area. </a:t>
          </a:r>
        </a:p>
        <a:p>
          <a:pPr algn="l"/>
          <a:endParaRPr lang="en-AU" sz="1100" b="0" u="none" baseline="0"/>
        </a:p>
        <a:p>
          <a:pPr algn="l"/>
          <a:r>
            <a:rPr lang="en-AU" sz="1100" b="0" u="sng" baseline="0"/>
            <a:t>Relevant activities -</a:t>
          </a:r>
          <a:r>
            <a:rPr lang="en-AU" sz="1100" b="0" u="none" baseline="0"/>
            <a:t> The relevant activities must align with the activities identified in the rehabilitation planning part of the PRC plan. The relevant activities are those undertaken within the rehabilitation area prior to land becoming available for rehabilitation. </a:t>
          </a:r>
        </a:p>
        <a:p>
          <a:pPr algn="l"/>
          <a:endParaRPr lang="en-AU" sz="1100" b="0" u="none" baseline="0"/>
        </a:p>
        <a:p>
          <a:pPr algn="l"/>
          <a:r>
            <a:rPr lang="en-AU" sz="1100" b="0" u="sng" baseline="0"/>
            <a:t>Total size of rehabilitation area (ha) -</a:t>
          </a:r>
          <a:r>
            <a:rPr lang="en-AU" sz="1100" b="0" u="none" baseline="0"/>
            <a:t> Total size of rehabilitation area in hectares. </a:t>
          </a:r>
        </a:p>
        <a:p>
          <a:pPr algn="l"/>
          <a:endParaRPr lang="en-AU" sz="1100" b="0" u="none" baseline="0"/>
        </a:p>
        <a:p>
          <a:pPr algn="l"/>
          <a:r>
            <a:rPr lang="en-AU" sz="1100" b="0" u="sng" baseline="0"/>
            <a:t>Commencement of first milestone -</a:t>
          </a:r>
          <a:r>
            <a:rPr lang="en-AU" sz="1100" b="0" u="none" baseline="0"/>
            <a:t> The applicant must nominate a date for when the first milestone for the rehabilitation area will commence. The milestone reference for the first milestone must be included in the heading. </a:t>
          </a:r>
        </a:p>
        <a:p>
          <a:pPr algn="l"/>
          <a:endParaRPr lang="en-AU" sz="1100" b="0" u="none" baseline="0"/>
        </a:p>
        <a:p>
          <a:pPr algn="l"/>
          <a:r>
            <a:rPr lang="en-AU" sz="1100" b="0" u="sng" baseline="0"/>
            <a:t>PMLU -</a:t>
          </a:r>
          <a:r>
            <a:rPr lang="en-AU" sz="1100" b="0" u="none" baseline="0"/>
            <a:t> The PMLU must align with those identified in the rehabilitation planning part of the PRC plan and in the proposed final site design. </a:t>
          </a:r>
          <a:endParaRPr lang="en-AU" sz="1100" b="0" u="sng" baseline="0"/>
        </a:p>
        <a:p>
          <a:pPr algn="l"/>
          <a:endParaRPr lang="en-AU" sz="1100" b="0" u="none" baseline="0"/>
        </a:p>
        <a:p>
          <a:pPr algn="l"/>
          <a:r>
            <a:rPr lang="en-AU" sz="1200" b="0" u="sng" baseline="0"/>
            <a:t>Date area is available -</a:t>
          </a:r>
          <a:r>
            <a:rPr lang="en-AU" sz="1200" b="0" u="none" baseline="0"/>
            <a:t> </a:t>
          </a:r>
          <a:r>
            <a:rPr lang="en-AU" sz="1100" b="0" u="none" baseline="0"/>
            <a:t>The PRCP schedule must identify when land within the rehabilitation area becomes available for rehabilitation. If the whole rehabilitation area becomes available at once there should be only one date. If the rehabilitation areas becomes available progressively there should be multiple dates. These dates should reflect the information provided in the rehabilitation planning part of the PRC plan. </a:t>
          </a:r>
        </a:p>
        <a:p>
          <a:pPr algn="l"/>
          <a:endParaRPr lang="en-AU" sz="1100" b="0" u="none" baseline="0"/>
        </a:p>
        <a:p>
          <a:pPr algn="l"/>
          <a:r>
            <a:rPr lang="en-AU" sz="1100" b="0" u="sng" baseline="0"/>
            <a:t>Cumulative area available (ha) -</a:t>
          </a:r>
          <a:r>
            <a:rPr lang="en-AU" sz="1100" b="0" u="none" baseline="0"/>
            <a:t> The PRCP schedule must identify the area of land within the rehabilitation area that will become available at a given time. </a:t>
          </a:r>
        </a:p>
        <a:p>
          <a:pPr algn="l"/>
          <a:endParaRPr lang="en-AU" sz="1100" b="0" u="none" baseline="0"/>
        </a:p>
        <a:p>
          <a:pPr algn="l"/>
          <a:r>
            <a:rPr lang="en-AU" sz="1100" b="0" u="sng" baseline="0"/>
            <a:t>Milestone completed by -</a:t>
          </a:r>
          <a:r>
            <a:rPr lang="en-AU" sz="1100" b="0" u="none" baseline="0"/>
            <a:t> The PRCP schedule must identify completion dates for milestones to be completed. </a:t>
          </a:r>
        </a:p>
        <a:p>
          <a:pPr algn="l"/>
          <a:endParaRPr lang="en-AU" sz="1100" b="0" u="none" baseline="0"/>
        </a:p>
        <a:p>
          <a:pPr algn="l"/>
          <a:r>
            <a:rPr lang="en-AU" sz="1100" b="0" u="sng" baseline="0"/>
            <a:t>Cumulative area achieved (ha) -</a:t>
          </a:r>
          <a:r>
            <a:rPr lang="en-AU" sz="1100" b="0" u="none" baseline="0"/>
            <a:t> The PRCP schedule must show how progressive rehabilitation is being achieved over the life of the mine. This section must reflect the proposed rehabilitation work required for the rehabilitation area to achieve stable condition. The milestone reference to be included refers back to the Rehabilitation Area Milestones sheet with the detailed milestone criteria. The milestones must be achieved consecutively.</a:t>
          </a:r>
        </a:p>
        <a:p>
          <a:pPr algn="l"/>
          <a:endParaRPr lang="en-AU" sz="1100" b="0" u="none" baseline="0"/>
        </a:p>
        <a:p>
          <a:pPr marL="0" marR="0" lvl="0" indent="0" algn="l" defTabSz="914400" eaLnBrk="1" fontAlgn="auto" latinLnBrk="0" hangingPunct="1">
            <a:lnSpc>
              <a:spcPct val="100000"/>
            </a:lnSpc>
            <a:spcBef>
              <a:spcPts val="0"/>
            </a:spcBef>
            <a:spcAft>
              <a:spcPts val="0"/>
            </a:spcAft>
            <a:buClrTx/>
            <a:buSzTx/>
            <a:buFontTx/>
            <a:buNone/>
            <a:tabLst/>
            <a:defRPr/>
          </a:pPr>
          <a:r>
            <a:rPr lang="en-AU" sz="1100" b="1" u="sng">
              <a:solidFill>
                <a:schemeClr val="dk1"/>
              </a:solidFill>
              <a:effectLst/>
              <a:latin typeface="+mn-lt"/>
              <a:ea typeface="+mn-ea"/>
              <a:cs typeface="+mn-cs"/>
            </a:rPr>
            <a:t>Headings under Rehabilitation</a:t>
          </a:r>
          <a:r>
            <a:rPr lang="en-AU" sz="1100" b="1" u="sng" baseline="0">
              <a:solidFill>
                <a:schemeClr val="dk1"/>
              </a:solidFill>
              <a:effectLst/>
              <a:latin typeface="+mn-lt"/>
              <a:ea typeface="+mn-ea"/>
              <a:cs typeface="+mn-cs"/>
            </a:rPr>
            <a:t> Area Milestones</a:t>
          </a:r>
          <a:r>
            <a:rPr lang="en-AU" sz="1100" b="1" u="sng">
              <a:solidFill>
                <a:schemeClr val="dk1"/>
              </a:solidFill>
              <a:effectLst/>
              <a:latin typeface="+mn-lt"/>
              <a:ea typeface="+mn-ea"/>
              <a:cs typeface="+mn-cs"/>
            </a:rPr>
            <a:t> sheet</a:t>
          </a:r>
          <a:endParaRPr lang="en-AU">
            <a:effectLst/>
          </a:endParaRPr>
        </a:p>
        <a:p>
          <a:pPr algn="l"/>
          <a:endParaRPr lang="en-AU" sz="1100" b="0" u="none" baseline="0"/>
        </a:p>
        <a:p>
          <a:pPr algn="l"/>
          <a:r>
            <a:rPr lang="en-AU" sz="1100" b="0" u="sng" baseline="0"/>
            <a:t>Rehabilitation milestone</a:t>
          </a:r>
          <a:r>
            <a:rPr lang="en-AU" sz="1100" b="0" u="none" baseline="0"/>
            <a:t> &amp; </a:t>
          </a:r>
          <a:r>
            <a:rPr lang="en-AU" sz="1100" b="0" u="sng" baseline="0"/>
            <a:t>Milestone criteria -</a:t>
          </a:r>
          <a:r>
            <a:rPr lang="en-AU" sz="1100" b="0" u="none" baseline="0"/>
            <a:t> The “rehabilitation milestone” is a short description of the rehabilitation activities. The "milestone criteria" must be able to demonstrate achievement of the milestone. </a:t>
          </a:r>
        </a:p>
        <a:p>
          <a:pPr algn="l"/>
          <a:endParaRPr lang="en-AU" sz="1100" b="0" u="none" baseline="0"/>
        </a:p>
        <a:p>
          <a:pPr marL="0" marR="0" lvl="0" indent="0" algn="l" defTabSz="914400" eaLnBrk="1" fontAlgn="auto" latinLnBrk="0" hangingPunct="1">
            <a:lnSpc>
              <a:spcPct val="100000"/>
            </a:lnSpc>
            <a:spcBef>
              <a:spcPts val="0"/>
            </a:spcBef>
            <a:spcAft>
              <a:spcPts val="0"/>
            </a:spcAft>
            <a:buClrTx/>
            <a:buSzTx/>
            <a:buFontTx/>
            <a:buNone/>
            <a:tabLst/>
            <a:defRPr/>
          </a:pPr>
          <a:r>
            <a:rPr lang="en-AU" sz="1400" b="1" u="sng" baseline="0">
              <a:solidFill>
                <a:schemeClr val="dk1"/>
              </a:solidFill>
              <a:effectLst/>
              <a:latin typeface="+mn-lt"/>
              <a:ea typeface="+mn-ea"/>
              <a:cs typeface="+mn-cs"/>
            </a:rPr>
            <a:t>Further Instructions when inputting NUMAs</a:t>
          </a:r>
          <a:endParaRPr lang="en-AU" sz="1600">
            <a:effectLst/>
          </a:endParaRPr>
        </a:p>
        <a:p>
          <a:pPr algn="l"/>
          <a:endParaRPr lang="en-AU" sz="1200" b="1" u="sng" baseline="0"/>
        </a:p>
        <a:p>
          <a:pPr algn="l"/>
          <a:r>
            <a:rPr lang="en-AU" sz="1200" b="1" u="sng" baseline="0"/>
            <a:t>Headings under Improvement Area (IA) sheets</a:t>
          </a:r>
        </a:p>
        <a:p>
          <a:pPr algn="l"/>
          <a:endParaRPr lang="en-AU" sz="1100" b="0" u="none" baseline="0"/>
        </a:p>
        <a:p>
          <a:pPr algn="l"/>
          <a:r>
            <a:rPr lang="en-AU" sz="1100" b="0" u="sng"/>
            <a:t>Improvement area </a:t>
          </a:r>
          <a:r>
            <a:rPr lang="en-AU" sz="1100" b="0" u="none"/>
            <a:t>- The improvement area must align with the spatial information included in the rehabilitation planning part of the PRC plan. This area must have the same NUMA and same milestones applied to the whole area. </a:t>
          </a:r>
        </a:p>
        <a:p>
          <a:pPr algn="l"/>
          <a:endParaRPr lang="en-AU" sz="1100" b="0" u="none"/>
        </a:p>
        <a:p>
          <a:pPr algn="l"/>
          <a:r>
            <a:rPr lang="en-AU" sz="1100" b="0" u="sng"/>
            <a:t>Relevant activities </a:t>
          </a:r>
          <a:r>
            <a:rPr lang="en-AU" sz="1100" b="0" u="none"/>
            <a:t>- The relevant activities must align with the activities identified in the rehabilitation planning part of the PRC plan. The relevant activities are those undertaken within the improvement area prior to land becoming available for improvement. </a:t>
          </a:r>
        </a:p>
        <a:p>
          <a:pPr algn="l"/>
          <a:endParaRPr lang="en-AU" sz="1100" b="0" u="none"/>
        </a:p>
        <a:p>
          <a:pPr algn="l"/>
          <a:r>
            <a:rPr lang="en-AU" sz="1100" b="0" u="sng"/>
            <a:t>Total size (ha) </a:t>
          </a:r>
          <a:r>
            <a:rPr lang="en-AU" sz="1100" b="0" u="none"/>
            <a:t>- Total size of improvement area in hectares. </a:t>
          </a:r>
        </a:p>
        <a:p>
          <a:pPr algn="l"/>
          <a:endParaRPr lang="en-AU" sz="1100" b="0" u="none"/>
        </a:p>
        <a:p>
          <a:pPr algn="l"/>
          <a:r>
            <a:rPr lang="en-AU" sz="1100" b="0" u="sng"/>
            <a:t>Commencement of first milestone </a:t>
          </a:r>
          <a:r>
            <a:rPr lang="en-AU" sz="1100" b="0" u="none"/>
            <a:t>- The applicant must nominate a date for when the first milestone for the improvement area will commence. The milestone reference for the first milestone must be included in the heading. </a:t>
          </a:r>
        </a:p>
        <a:p>
          <a:pPr algn="l"/>
          <a:endParaRPr lang="en-AU" sz="1100" b="0" u="none"/>
        </a:p>
        <a:p>
          <a:pPr algn="l"/>
          <a:r>
            <a:rPr lang="en-AU" sz="1100" b="0" u="sng"/>
            <a:t>NUMA </a:t>
          </a:r>
          <a:r>
            <a:rPr lang="en-AU" sz="1100" b="0" u="none"/>
            <a:t>- The NUMA must align with those identified in the rehabilitation planning part of the PRC plan and in the proposed final site design. </a:t>
          </a:r>
        </a:p>
        <a:p>
          <a:pPr algn="l"/>
          <a:endParaRPr lang="en-AU" sz="1100" b="0" u="none"/>
        </a:p>
        <a:p>
          <a:pPr algn="l"/>
          <a:r>
            <a:rPr lang="en-AU" sz="1100" b="0" u="sng"/>
            <a:t>Date area is available -</a:t>
          </a:r>
          <a:r>
            <a:rPr lang="en-AU" sz="1100" b="0" u="none"/>
            <a:t> The PRCP schedule must identify when land within the improvement area becomes available for improvement. If the whole improvement area becomes available at once there should be only one date. If the improvement areas becomes available progressively there should be multiple dates. These dates should reflect the information provided in the rehabilitation planning part of the PRC plan. </a:t>
          </a:r>
        </a:p>
        <a:p>
          <a:pPr algn="l"/>
          <a:endParaRPr lang="en-AU" sz="1100" b="0" u="none"/>
        </a:p>
        <a:p>
          <a:pPr algn="l"/>
          <a:r>
            <a:rPr lang="en-AU" sz="1100" b="0" u="sng"/>
            <a:t>Cumulative area available (ha) -</a:t>
          </a:r>
          <a:r>
            <a:rPr lang="en-AU" sz="1100" b="0" u="none"/>
            <a:t> The PRCP schedule must identify the area of land within the improvement area that will become available at a given time. </a:t>
          </a:r>
        </a:p>
        <a:p>
          <a:pPr algn="l"/>
          <a:endParaRPr lang="en-AU" sz="1100" b="0" u="none"/>
        </a:p>
        <a:p>
          <a:pPr algn="l"/>
          <a:r>
            <a:rPr lang="en-AU" sz="1100" b="0" u="sng"/>
            <a:t>Milestone completed by -</a:t>
          </a:r>
          <a:r>
            <a:rPr lang="en-AU" sz="1100" b="0" u="none"/>
            <a:t> The PRCP schedule must identify completion dates for milestones to be completed. </a:t>
          </a:r>
        </a:p>
        <a:p>
          <a:pPr algn="l"/>
          <a:endParaRPr lang="en-AU" sz="1100" b="0" u="none"/>
        </a:p>
        <a:p>
          <a:pPr algn="l"/>
          <a:r>
            <a:rPr lang="en-AU" sz="1100" b="0" u="sng"/>
            <a:t>Cumulative area achieved (ha) -</a:t>
          </a:r>
          <a:r>
            <a:rPr lang="en-AU" sz="1100" b="0" u="none"/>
            <a:t> The PRCP schedule must show how progressive improvement is being achieved over the life of the mine. This section must reflect the proposed management work required for the improvement area to achieve sufficient improvement. The milestone reference refers back to the Improvement</a:t>
          </a:r>
          <a:r>
            <a:rPr lang="en-AU" sz="1100" b="0" u="none" baseline="0"/>
            <a:t> Area Milestones sheet </a:t>
          </a:r>
          <a:r>
            <a:rPr lang="en-AU" sz="1100" b="0" u="none"/>
            <a:t>with the detailed milestone criteria. The milestones must be achieved consecutively.</a:t>
          </a:r>
        </a:p>
        <a:p>
          <a:pPr algn="l"/>
          <a:endParaRPr lang="en-AU" sz="1100" b="0" u="none"/>
        </a:p>
        <a:p>
          <a:pPr marL="0" marR="0" lvl="0" indent="0" algn="l" defTabSz="914400" eaLnBrk="1" fontAlgn="auto" latinLnBrk="0" hangingPunct="1">
            <a:lnSpc>
              <a:spcPct val="100000"/>
            </a:lnSpc>
            <a:spcBef>
              <a:spcPts val="0"/>
            </a:spcBef>
            <a:spcAft>
              <a:spcPts val="0"/>
            </a:spcAft>
            <a:buClrTx/>
            <a:buSzTx/>
            <a:buFontTx/>
            <a:buNone/>
            <a:tabLst/>
            <a:defRPr/>
          </a:pPr>
          <a:r>
            <a:rPr lang="en-AU" sz="1100" b="1" u="sng">
              <a:solidFill>
                <a:schemeClr val="dk1"/>
              </a:solidFill>
              <a:effectLst/>
              <a:latin typeface="+mn-lt"/>
              <a:ea typeface="+mn-ea"/>
              <a:cs typeface="+mn-cs"/>
            </a:rPr>
            <a:t>Headings under Improvement</a:t>
          </a:r>
          <a:r>
            <a:rPr lang="en-AU" sz="1100" b="1" u="sng" baseline="0">
              <a:solidFill>
                <a:schemeClr val="dk1"/>
              </a:solidFill>
              <a:effectLst/>
              <a:latin typeface="+mn-lt"/>
              <a:ea typeface="+mn-ea"/>
              <a:cs typeface="+mn-cs"/>
            </a:rPr>
            <a:t> Area Milestones</a:t>
          </a:r>
          <a:r>
            <a:rPr lang="en-AU" sz="1100" b="1" u="sng">
              <a:solidFill>
                <a:schemeClr val="dk1"/>
              </a:solidFill>
              <a:effectLst/>
              <a:latin typeface="+mn-lt"/>
              <a:ea typeface="+mn-ea"/>
              <a:cs typeface="+mn-cs"/>
            </a:rPr>
            <a:t> sheet</a:t>
          </a:r>
          <a:endParaRPr lang="en-AU">
            <a:effectLst/>
          </a:endParaRPr>
        </a:p>
        <a:p>
          <a:pPr algn="l"/>
          <a:endParaRPr lang="en-AU" sz="1100" b="0" u="none"/>
        </a:p>
        <a:p>
          <a:pPr algn="l"/>
          <a:r>
            <a:rPr lang="en-AU" sz="1100" b="0" u="sng"/>
            <a:t>Management milestone</a:t>
          </a:r>
          <a:r>
            <a:rPr lang="en-AU" sz="1100" b="0" u="none"/>
            <a:t> &amp; </a:t>
          </a:r>
          <a:r>
            <a:rPr lang="en-AU" sz="1100" b="0" u="sng"/>
            <a:t>Milestone criteria -</a:t>
          </a:r>
          <a:r>
            <a:rPr lang="en-AU" sz="1100" b="0" u="none"/>
            <a:t> The “management milestone” is a short description of the management activities. The "milestone criteria" must be able to demonstrate achievement of the milestone. </a:t>
          </a:r>
        </a:p>
        <a:p>
          <a:pPr algn="l"/>
          <a:endParaRPr lang="en-AU" sz="1100" b="0" u="none"/>
        </a:p>
        <a:p>
          <a:pPr algn="l"/>
          <a:r>
            <a:rPr lang="en-AU" sz="1100" b="0" u="none"/>
            <a:t> </a:t>
          </a:r>
        </a:p>
      </xdr:txBody>
    </xdr:sp>
    <xdr:clientData/>
  </xdr:twoCellAnchor>
  <xdr:twoCellAnchor>
    <xdr:from>
      <xdr:col>2</xdr:col>
      <xdr:colOff>0</xdr:colOff>
      <xdr:row>90</xdr:row>
      <xdr:rowOff>74082</xdr:rowOff>
    </xdr:from>
    <xdr:to>
      <xdr:col>19</xdr:col>
      <xdr:colOff>0</xdr:colOff>
      <xdr:row>92</xdr:row>
      <xdr:rowOff>42333</xdr:rowOff>
    </xdr:to>
    <xdr:sp macro="" textlink="">
      <xdr:nvSpPr>
        <xdr:cNvPr id="4" name="TextBox 3">
          <a:extLst>
            <a:ext uri="{FF2B5EF4-FFF2-40B4-BE49-F238E27FC236}">
              <a16:creationId xmlns:a16="http://schemas.microsoft.com/office/drawing/2014/main" id="{818B99BC-5A4C-4C31-8682-267C11700ADE}"/>
            </a:ext>
          </a:extLst>
        </xdr:cNvPr>
        <xdr:cNvSpPr txBox="1"/>
      </xdr:nvSpPr>
      <xdr:spPr>
        <a:xfrm>
          <a:off x="1219200" y="17219082"/>
          <a:ext cx="10363200" cy="3492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AU" sz="1200" b="1" u="none" baseline="0">
              <a:solidFill>
                <a:schemeClr val="dk1"/>
              </a:solidFill>
              <a:effectLst/>
              <a:latin typeface="+mn-lt"/>
              <a:ea typeface="+mn-ea"/>
              <a:cs typeface="+mn-cs"/>
            </a:rPr>
            <a:t> </a:t>
          </a:r>
          <a:r>
            <a:rPr lang="en-AU" sz="1200" b="1">
              <a:solidFill>
                <a:schemeClr val="dk1"/>
              </a:solidFill>
              <a:effectLst/>
              <a:latin typeface="+mn-lt"/>
              <a:ea typeface="+mn-ea"/>
              <a:cs typeface="+mn-cs"/>
            </a:rPr>
            <a:t>ESR/2019/5103 • Version 1.00 • Effective: 01 November 2019	                                                                                          Department of Environment and Science</a:t>
          </a:r>
        </a:p>
        <a:p>
          <a:pPr marL="0" marR="0" lvl="0" indent="0" algn="l" defTabSz="914400" eaLnBrk="1" fontAlgn="auto" latinLnBrk="0" hangingPunct="1">
            <a:lnSpc>
              <a:spcPct val="100000"/>
            </a:lnSpc>
            <a:spcBef>
              <a:spcPts val="0"/>
            </a:spcBef>
            <a:spcAft>
              <a:spcPts val="0"/>
            </a:spcAft>
            <a:buClrTx/>
            <a:buSzTx/>
            <a:buFontTx/>
            <a:buNone/>
            <a:tabLst/>
            <a:defRPr/>
          </a:pPr>
          <a:endParaRPr lang="en-AU" sz="1200" b="1" u="none">
            <a:effectLst/>
          </a:endParaRPr>
        </a:p>
        <a:p>
          <a:r>
            <a:rPr lang="en-AU" sz="1200"/>
            <a:t> </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605117</xdr:colOff>
      <xdr:row>1</xdr:row>
      <xdr:rowOff>22411</xdr:rowOff>
    </xdr:from>
    <xdr:to>
      <xdr:col>19</xdr:col>
      <xdr:colOff>570704</xdr:colOff>
      <xdr:row>42</xdr:row>
      <xdr:rowOff>190499</xdr:rowOff>
    </xdr:to>
    <xdr:pic>
      <xdr:nvPicPr>
        <xdr:cNvPr id="5" name="Picture 4">
          <a:extLst>
            <a:ext uri="{FF2B5EF4-FFF2-40B4-BE49-F238E27FC236}">
              <a16:creationId xmlns:a16="http://schemas.microsoft.com/office/drawing/2014/main" id="{6A823A24-E91A-B391-A3AF-5C5EFAAC90D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05117" y="212911"/>
          <a:ext cx="11462822" cy="807944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0</xdr:row>
      <xdr:rowOff>176893</xdr:rowOff>
    </xdr:from>
    <xdr:to>
      <xdr:col>24</xdr:col>
      <xdr:colOff>204106</xdr:colOff>
      <xdr:row>52</xdr:row>
      <xdr:rowOff>177989</xdr:rowOff>
    </xdr:to>
    <xdr:pic>
      <xdr:nvPicPr>
        <xdr:cNvPr id="3" name="Picture 2">
          <a:extLst>
            <a:ext uri="{FF2B5EF4-FFF2-40B4-BE49-F238E27FC236}">
              <a16:creationId xmlns:a16="http://schemas.microsoft.com/office/drawing/2014/main" id="{237317B0-F5B3-D8E6-2275-E98CEDE1D9B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12321" y="176893"/>
          <a:ext cx="14287499" cy="10070382"/>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85580FEF-EE03-4C32-B031-F08205DAA1EB}" name="Table2" displayName="Table2" ref="A7:S9" headerRowCount="0" totalsRowShown="0" headerRowDxfId="930" headerRowBorderDxfId="929" tableBorderDxfId="928" totalsRowBorderDxfId="927">
  <tableColumns count="19">
    <tableColumn id="1" xr3:uid="{D21FD398-E443-40AC-80B3-0D07236083DA}" name="Column1" headerRowDxfId="926" dataDxfId="925"/>
    <tableColumn id="2" xr3:uid="{A568B676-9900-4C7E-805D-40EF0701B3FB}" name="Column2" headerRowDxfId="924" dataDxfId="923"/>
    <tableColumn id="23" xr3:uid="{B57EC478-FF24-45F0-AB7F-7542C128C456}" name="Column22" headerRowDxfId="922"/>
    <tableColumn id="16" xr3:uid="{57C908C7-0839-4840-85A4-13825C3D7E04}" name="Column18" headerRowDxfId="921"/>
    <tableColumn id="17" xr3:uid="{49F10153-2A70-433B-B094-10FBB1030F23}" name="Column19" headerRowDxfId="920"/>
    <tableColumn id="20" xr3:uid="{319A1CCD-22CD-4DD7-BB89-4105ADE2AB12}" name="Column20" headerRowDxfId="919"/>
    <tableColumn id="21" xr3:uid="{370CAEE2-A7F6-493A-A63A-ADBB9CF7DEDC}" name="Column21" headerRowDxfId="918"/>
    <tableColumn id="3" xr3:uid="{872F7334-3295-44C9-873F-F6676D569DF7}" name="Column3" headerRowDxfId="917" dataDxfId="916"/>
    <tableColumn id="4" xr3:uid="{3EEBC970-3E59-41D7-BD4D-F8706C5567FC}" name="Column4" headerRowDxfId="915" dataDxfId="914"/>
    <tableColumn id="5" xr3:uid="{5427D2AC-4A67-479B-A027-F34F7A22D487}" name="Column5" headerRowDxfId="913" dataDxfId="912"/>
    <tableColumn id="6" xr3:uid="{F17A6135-D939-45F3-8531-9A6B087E79EC}" name="Column6" headerRowDxfId="911" dataDxfId="910"/>
    <tableColumn id="7" xr3:uid="{C2B4A322-C2C2-4CA6-A859-96DFE06C3F51}" name="Column7" headerRowDxfId="909" dataDxfId="908"/>
    <tableColumn id="8" xr3:uid="{B2E0D11A-017B-400E-9CD9-A21A8EB12DDD}" name="Column8" headerRowDxfId="907" dataDxfId="906"/>
    <tableColumn id="9" xr3:uid="{F074271E-A0FE-41D9-BD7E-5B5672A48051}" name="Column9" headerRowDxfId="905" dataDxfId="904"/>
    <tableColumn id="12" xr3:uid="{912C0692-5046-4BEE-8103-452132E9BEB8}" name="Column12" headerRowDxfId="903" dataDxfId="902"/>
    <tableColumn id="19" xr3:uid="{AF6DFCB4-51CF-4F27-97D5-5E4EC59164BC}" name="Column17" headerRowDxfId="901"/>
    <tableColumn id="13" xr3:uid="{5485FFC3-C5BC-4FB0-A896-19C35E9BB9A7}" name="Column13" headerRowDxfId="900" dataDxfId="899"/>
    <tableColumn id="14" xr3:uid="{A4A4646C-871D-458A-95CA-9F43F3CC04E6}" name="Column14" headerRowDxfId="898" dataDxfId="897"/>
    <tableColumn id="15" xr3:uid="{FC8111CD-8D4B-4DB9-85EF-1072428DC55C}" name="Column15" headerRowDxfId="896" dataDxfId="895"/>
  </tableColumns>
  <tableStyleInfo name="Table Style 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295A68AC-0DB3-4268-805D-32AE895C435C}" name="Table3791113" displayName="Table3791113" ref="A11:J17" headerRowCount="0" totalsRowShown="0" headerRowDxfId="651" dataDxfId="649" headerRowBorderDxfId="650" tableBorderDxfId="648" totalsRowBorderDxfId="647">
  <tableColumns count="10">
    <tableColumn id="1" xr3:uid="{CF93EB37-A32B-4280-9D54-1AF89A58A0DC}" name="Column1" headerRowDxfId="646" dataDxfId="645"/>
    <tableColumn id="11" xr3:uid="{FFE8FCE6-9123-4EFC-A380-CFB40495921D}" name="Column11" headerRowDxfId="644" dataDxfId="643">
      <calculatedColumnFormula>'Full Schedule'!BG55</calculatedColumnFormula>
    </tableColumn>
    <tableColumn id="3" xr3:uid="{DAEE9C93-6EA8-4271-88E4-B5BA2BCCE695}" name="Column4" headerRowDxfId="642" dataDxfId="641">
      <calculatedColumnFormula>'Full Schedule'!BL55</calculatedColumnFormula>
    </tableColumn>
    <tableColumn id="2" xr3:uid="{4A302A7C-718E-40AF-9DD1-07436EB94BC3}" name="Column3" headerRowDxfId="640" dataDxfId="639">
      <calculatedColumnFormula>'Full Schedule'!BV55</calculatedColumnFormula>
    </tableColumn>
    <tableColumn id="12" xr3:uid="{63347F89-60B5-431F-B26F-0F8CC69FCF77}" name="Column12" headerRowDxfId="638" dataDxfId="637">
      <calculatedColumnFormula>'Full Schedule'!CC55</calculatedColumnFormula>
    </tableColumn>
    <tableColumn id="20" xr3:uid="{8B2D64AD-0398-421D-B2A9-0C5940F4397F}" name="Column2" headerRowDxfId="636" dataDxfId="635">
      <calculatedColumnFormula>'Full Schedule'!CH55</calculatedColumnFormula>
    </tableColumn>
    <tableColumn id="13" xr3:uid="{EE9F3424-B99A-4C6A-9D00-5545909A5AB1}" name="Column13" headerRowDxfId="634" dataDxfId="633">
      <calculatedColumnFormula>'Full Schedule'!CM55</calculatedColumnFormula>
    </tableColumn>
    <tableColumn id="14" xr3:uid="{F3FA0CEA-C429-4D0A-80BC-ED05A6201F91}" name="Column14" headerRowDxfId="632" dataDxfId="631"/>
    <tableColumn id="15" xr3:uid="{D7DD09DB-1D20-45FB-8B0C-B355AE6211D4}" name="Column15" headerRowDxfId="630" dataDxfId="629">
      <calculatedColumnFormula>'Full Schedule'!CW55</calculatedColumnFormula>
    </tableColumn>
    <tableColumn id="16" xr3:uid="{990B1096-0572-4775-BB50-EF99BEF16932}" name="Column16" headerRowDxfId="628" dataDxfId="627">
      <calculatedColumnFormula>'Full Schedule'!DB55</calculatedColumnFormula>
    </tableColumn>
  </tableColumns>
  <tableStyleInfo name="Table Style 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0CB0024C-4998-4B17-A27B-1A76CF47BCEB}" name="Table268101214161822242628" displayName="Table268101214161822242628" ref="A7:L9" headerRowCount="0" totalsRowShown="0" headerRowDxfId="626" headerRowBorderDxfId="625" tableBorderDxfId="624" totalsRowBorderDxfId="623">
  <tableColumns count="12">
    <tableColumn id="1" xr3:uid="{15098C6F-488C-433F-8DAF-2B5368415F49}" name="Column1" headerRowDxfId="622" dataDxfId="621"/>
    <tableColumn id="3" xr3:uid="{24907237-5D62-4EEE-9014-40F9982A73F0}" name="Column3" headerRowDxfId="620"/>
    <tableColumn id="2" xr3:uid="{D2C87689-B22C-4441-8D93-25AD3D6B0CA1}" name="Column2" headerRowDxfId="619"/>
    <tableColumn id="12" xr3:uid="{170044F1-4545-472A-A796-671FC0DE2993}" name="Column12" headerRowDxfId="618" dataDxfId="617"/>
    <tableColumn id="20" xr3:uid="{63A4569E-A6B6-4E7A-89E0-EEC9069447A7}" name="Column20" headerRowDxfId="616"/>
    <tableColumn id="13" xr3:uid="{758C4755-76CE-4AFC-A5B6-9CC346C324F9}" name="Column13" headerRowDxfId="615" dataDxfId="614"/>
    <tableColumn id="14" xr3:uid="{EDDF5159-A667-476B-8D3D-36985B310F2E}" name="Column14" headerRowDxfId="613" dataDxfId="612"/>
    <tableColumn id="15" xr3:uid="{D1BE3A2C-1A23-4358-B21A-FE4CAA4DB6E5}" name="Column15" headerRowDxfId="611" dataDxfId="610"/>
    <tableColumn id="16" xr3:uid="{55EF0C91-234E-431D-AD42-F4DA9F7F47EB}" name="Column16" headerRowDxfId="609" dataDxfId="608"/>
    <tableColumn id="17" xr3:uid="{56FF1CFD-4DDC-4563-AC86-1154281971F4}" name="Column17" headerRowDxfId="607" dataDxfId="606"/>
    <tableColumn id="18" xr3:uid="{9EE2A322-7094-40A3-BFF1-CF9AD54869BD}" name="Column18" headerRowDxfId="605" dataDxfId="604"/>
    <tableColumn id="4" xr3:uid="{07A55448-0D9F-4B3A-B123-F74556B863B1}" name="Column4" headerRowDxfId="603" dataDxfId="602"/>
  </tableColumns>
  <tableStyleInfo name="Table Style 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55065FF3-892E-4513-BD0B-7E1ECE4A20DB}" name="Table379111315171923252729" displayName="Table379111315171923252729" ref="A11:L17" headerRowCount="0" totalsRowShown="0" headerRowDxfId="601" dataDxfId="599" headerRowBorderDxfId="600" tableBorderDxfId="598" totalsRowBorderDxfId="597">
  <tableColumns count="12">
    <tableColumn id="1" xr3:uid="{200854BD-66C6-4C4D-A85F-E55623C06DBC}" name="Column1" headerRowDxfId="596" dataDxfId="595"/>
    <tableColumn id="2" xr3:uid="{06387A0A-F179-48AD-8650-4B432B3261C4}" name="Column2" headerRowDxfId="594" dataDxfId="593">
      <calculatedColumnFormula>'Full Schedule'!BG67</calculatedColumnFormula>
    </tableColumn>
    <tableColumn id="12" xr3:uid="{DCEE1213-D3D9-44A7-8CCF-058B1C2FE81C}" name="Column12" headerRowDxfId="592" dataDxfId="591">
      <calculatedColumnFormula>'Full Schedule'!BL67</calculatedColumnFormula>
    </tableColumn>
    <tableColumn id="20" xr3:uid="{AE82D8BD-3294-4894-A806-979120FF9B2B}" name="Column20" headerRowDxfId="590" dataDxfId="589">
      <calculatedColumnFormula>'Full Schedule'!BV67</calculatedColumnFormula>
    </tableColumn>
    <tableColumn id="13" xr3:uid="{DB3A8EC0-4B5F-4293-89E6-B07B5F611A34}" name="Column13" headerRowDxfId="588" dataDxfId="587">
      <calculatedColumnFormula>'Full Schedule'!CC67</calculatedColumnFormula>
    </tableColumn>
    <tableColumn id="14" xr3:uid="{0162ACB8-ECA6-4493-B39D-928419B52D3D}" name="Column14" headerRowDxfId="586" dataDxfId="585">
      <calculatedColumnFormula>'Full Schedule'!CH67</calculatedColumnFormula>
    </tableColumn>
    <tableColumn id="15" xr3:uid="{C8A797C2-BE25-4800-8222-EB909F5047FB}" name="Column15" headerRowDxfId="584" dataDxfId="583">
      <calculatedColumnFormula>'Full Schedule'!CM67</calculatedColumnFormula>
    </tableColumn>
    <tableColumn id="16" xr3:uid="{7AD5B45E-9B1F-4543-97C9-ED149D01C9B9}" name="Column16" headerRowDxfId="582" dataDxfId="581">
      <calculatedColumnFormula>'Full Schedule'!CR67</calculatedColumnFormula>
    </tableColumn>
    <tableColumn id="17" xr3:uid="{CDED8011-E6F9-47BE-BEF5-F429659037B8}" name="Column17" headerRowDxfId="580" dataDxfId="579">
      <calculatedColumnFormula>'Full Schedule'!CW67</calculatedColumnFormula>
    </tableColumn>
    <tableColumn id="18" xr3:uid="{7A7E0E4E-E908-45F8-BB55-C885142EA08F}" name="Column18" headerRowDxfId="578" dataDxfId="577">
      <calculatedColumnFormula>'Full Schedule'!DB67</calculatedColumnFormula>
    </tableColumn>
    <tableColumn id="19" xr3:uid="{A904DB55-FA61-45E2-BC6D-EE5031C938A8}" name="Column19" headerRowDxfId="576" dataDxfId="575">
      <calculatedColumnFormula>'Full Schedule'!DG67</calculatedColumnFormula>
    </tableColumn>
    <tableColumn id="3" xr3:uid="{2D407883-9D7B-4894-AFBC-D6AF006D6049}" name="Column3" headerRowDxfId="574" dataDxfId="573">
      <calculatedColumnFormula>'Full Schedule'!DL67</calculatedColumnFormula>
    </tableColumn>
  </tableColumns>
  <tableStyleInfo name="Table Style 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A0A83301-BB66-49CF-BC33-6488724D969B}" name="Table268101214" displayName="Table268101214" ref="A7:N9" headerRowCount="0" totalsRowShown="0" headerRowDxfId="572" headerRowBorderDxfId="571" tableBorderDxfId="570" totalsRowBorderDxfId="569">
  <tableColumns count="14">
    <tableColumn id="1" xr3:uid="{21B7E115-4FC3-41A7-9AA3-B9456107E2C2}" name="Column1" headerRowDxfId="568" dataDxfId="567"/>
    <tableColumn id="2" xr3:uid="{6AAEF215-ED79-4310-994D-735E6B5469BA}" name="Column6" headerRowDxfId="566"/>
    <tableColumn id="25" xr3:uid="{215174C3-094C-41C5-A09F-8B99A008072D}" name="Column20" headerRowDxfId="565"/>
    <tableColumn id="26" xr3:uid="{BA977206-77A9-41F3-9D5B-8D97C02229CC}" name="Column21" headerRowDxfId="564"/>
    <tableColumn id="7" xr3:uid="{134119FF-4CB8-4711-9C90-7C3FC6A8E823}" name="Column5" headerRowDxfId="563"/>
    <tableColumn id="20" xr3:uid="{70421A29-028F-4904-9155-640F221B1685}" name="Column2" headerRowDxfId="562"/>
    <tableColumn id="13" xr3:uid="{1B2A1316-7EDD-4FE3-A77A-FCAF30D2126C}" name="Column13" headerRowDxfId="561" dataDxfId="560"/>
    <tableColumn id="14" xr3:uid="{81690568-9CC5-4FE6-9FE2-96941BB18751}" name="Column14" headerRowDxfId="559" dataDxfId="558"/>
    <tableColumn id="15" xr3:uid="{B8BD1510-ADC4-4600-95DA-96BAFF39F90B}" name="Column15" headerRowDxfId="557" dataDxfId="556"/>
    <tableColumn id="16" xr3:uid="{995E7EBA-BE84-4F26-A594-75FBE2821E52}" name="Column16" headerRowDxfId="555" dataDxfId="554"/>
    <tableColumn id="17" xr3:uid="{58890AE9-021B-43BF-A13F-6B36E9BE5084}" name="Column17" headerRowDxfId="553" dataDxfId="552"/>
    <tableColumn id="18" xr3:uid="{0F651429-85B6-4032-928D-57D1DCB2A133}" name="Column18" headerRowDxfId="551" dataDxfId="550"/>
    <tableColumn id="19" xr3:uid="{7CCBD4E3-D9EB-47AB-A8CA-CC15ED18031F}" name="Column19" headerRowDxfId="549" dataDxfId="548"/>
    <tableColumn id="21" xr3:uid="{D7E2EEE4-08EA-470E-97F5-8897AE520D88}" name="Column3" headerRowDxfId="547" dataDxfId="546"/>
  </tableColumns>
  <tableStyleInfo name="Table Style 1"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FEBE5DE-4E41-4BF9-991A-209E81327A7B}" name="Table379111315" displayName="Table379111315" ref="A11:N17" headerRowCount="0" totalsRowShown="0" headerRowDxfId="545" dataDxfId="543" headerRowBorderDxfId="544" tableBorderDxfId="542" totalsRowBorderDxfId="541">
  <tableColumns count="14">
    <tableColumn id="1" xr3:uid="{A6AC5BD4-FB16-4957-B225-A2BB13B4F475}" name="Column1" headerRowDxfId="540" dataDxfId="539"/>
    <tableColumn id="2" xr3:uid="{48921118-1FA6-4DCE-9E37-1ABBAD7287F8}" name="Column5" headerRowDxfId="538" dataDxfId="537">
      <calculatedColumnFormula>'Full Schedule'!K79</calculatedColumnFormula>
    </tableColumn>
    <tableColumn id="3" xr3:uid="{7E96CB94-E5A3-4F45-9EF2-F87E7C7446A6}" name="Column6" headerRowDxfId="536" dataDxfId="535">
      <calculatedColumnFormula>'Full Schedule'!L79</calculatedColumnFormula>
    </tableColumn>
    <tableColumn id="4" xr3:uid="{D58B577B-DCE5-45A3-A442-BC91A50F6E16}" name="Column7" headerRowDxfId="534" dataDxfId="533">
      <calculatedColumnFormula>'Full Schedule'!M79</calculatedColumnFormula>
    </tableColumn>
    <tableColumn id="20" xr3:uid="{9F60063D-D9C7-4733-9F2F-D419F01E546F}" name="Column2" headerRowDxfId="532" dataDxfId="531">
      <calculatedColumnFormula>'Full Schedule'!T79</calculatedColumnFormula>
    </tableColumn>
    <tableColumn id="13" xr3:uid="{F09B9905-7F5B-4950-9B68-6DFEE317FEDD}" name="Column13" headerRowDxfId="530" dataDxfId="529">
      <calculatedColumnFormula>'Full Schedule'!Y79</calculatedColumnFormula>
    </tableColumn>
    <tableColumn id="14" xr3:uid="{3AFF24FC-E75A-4738-A05B-175A6B450321}" name="Column14" headerRowDxfId="528" dataDxfId="527">
      <calculatedColumnFormula>'Full Schedule'!AD79</calculatedColumnFormula>
    </tableColumn>
    <tableColumn id="15" xr3:uid="{5D8616FE-3E6B-4F8A-8B71-1217D294FBEB}" name="Column15" headerRowDxfId="526" dataDxfId="525">
      <calculatedColumnFormula>'Full Schedule'!AI79</calculatedColumnFormula>
    </tableColumn>
    <tableColumn id="16" xr3:uid="{189C8093-43EF-4AD6-B945-38FD585219DE}" name="Column16" headerRowDxfId="524" dataDxfId="523">
      <calculatedColumnFormula>'Full Schedule'!AO79</calculatedColumnFormula>
    </tableColumn>
    <tableColumn id="17" xr3:uid="{3A346A51-39C2-420F-AD12-09994036BFAC}" name="Column17" headerRowDxfId="522" dataDxfId="521">
      <calculatedColumnFormula>'Full Schedule'!AV79</calculatedColumnFormula>
    </tableColumn>
    <tableColumn id="18" xr3:uid="{B3BC2C88-0A38-4FAD-9F62-01E593A9CC79}" name="Column18" headerRowDxfId="520" dataDxfId="519">
      <calculatedColumnFormula>'Full Schedule'!BB79</calculatedColumnFormula>
    </tableColumn>
    <tableColumn id="19" xr3:uid="{95433D3C-787F-4F7F-9E69-B1F595E46EF8}" name="Column19" headerRowDxfId="518" dataDxfId="517">
      <calculatedColumnFormula>'Full Schedule'!BG79</calculatedColumnFormula>
    </tableColumn>
    <tableColumn id="21" xr3:uid="{3D9A2043-581B-4CB3-B0F9-D610B2786A2D}" name="Column3" headerRowDxfId="516" dataDxfId="515">
      <calculatedColumnFormula>'Full Schedule'!BL79</calculatedColumnFormula>
    </tableColumn>
    <tableColumn id="22" xr3:uid="{E3E7C05E-5199-400F-92B1-05051C61BEF2}" name="Column4" headerRowDxfId="514" dataDxfId="513">
      <calculatedColumnFormula>'Full Schedule'!BV79</calculatedColumnFormula>
    </tableColumn>
  </tableColumns>
  <tableStyleInfo name="Table Style 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92AEB8AB-26A8-4D20-A410-F551B4EF7A1B}" name="Table2681012141618222426" displayName="Table2681012141618222426" ref="A7:V9" headerRowCount="0" totalsRowShown="0" headerRowDxfId="512" headerRowBorderDxfId="511" tableBorderDxfId="510" totalsRowBorderDxfId="509">
  <tableColumns count="22">
    <tableColumn id="1" xr3:uid="{B71FB5DB-16C7-4AFF-80AD-2D34D0E3822B}" name="Column1" headerRowDxfId="508" dataDxfId="507"/>
    <tableColumn id="25" xr3:uid="{C8FE4812-0FC3-40D6-AE52-17797CE89D2E}" name="Column25" headerRowDxfId="506"/>
    <tableColumn id="2" xr3:uid="{73606A18-2F71-46FE-BDBF-8ADA484F20C1}" name="Column2" headerRowDxfId="505"/>
    <tableColumn id="21" xr3:uid="{E7A65B5B-CAB0-4A57-A467-3CEE25A7B6FA}" name="Column21" headerRowDxfId="504"/>
    <tableColumn id="24" xr3:uid="{FF36AFAF-6A0F-4E4E-9ABB-3B9D1A2051D1}" name="Column24" headerRowDxfId="503"/>
    <tableColumn id="4" xr3:uid="{D0BD30CE-C0F8-4EB0-BFA3-5E768E9D84F3}" name="Column4" headerRowDxfId="502" dataDxfId="501"/>
    <tableColumn id="5" xr3:uid="{CD362541-D02B-41A0-81FC-8CBF99834AC9}" name="Column5" headerRowDxfId="500" dataDxfId="499"/>
    <tableColumn id="6" xr3:uid="{BC3BD57F-7469-4F85-BC32-03D3691A9B95}" name="Column6" headerRowDxfId="498" dataDxfId="497"/>
    <tableColumn id="7" xr3:uid="{DF7ED274-6163-4D35-BFBB-3509D83BA82B}" name="Column7" headerRowDxfId="496" dataDxfId="495"/>
    <tableColumn id="8" xr3:uid="{62A4C413-19A6-487F-9268-B9A9AFF5C7DC}" name="Column8" headerRowDxfId="494" dataDxfId="493"/>
    <tableColumn id="9" xr3:uid="{2AC35D76-40DE-4110-88B5-099D2B890D45}" name="Column9" headerRowDxfId="492" dataDxfId="491"/>
    <tableColumn id="10" xr3:uid="{3D32D41C-1DB5-411C-B3B5-C215CB9D177E}" name="Column10" headerRowDxfId="490" dataDxfId="489"/>
    <tableColumn id="11" xr3:uid="{EC0F8401-C28E-49B7-9E84-B0B6D9923434}" name="Column11" headerRowDxfId="488" dataDxfId="487"/>
    <tableColumn id="12" xr3:uid="{F200E7FE-3D5B-4FFE-9821-F284F3DFE950}" name="Column12" headerRowDxfId="486" dataDxfId="485"/>
    <tableColumn id="20" xr3:uid="{0D355E1C-6483-41EE-A6B4-0029E4174C81}" name="Column20" headerRowDxfId="484"/>
    <tableColumn id="13" xr3:uid="{C439EF73-7211-4E57-8138-02234EC5A611}" name="Column13" headerRowDxfId="483" dataDxfId="482"/>
    <tableColumn id="14" xr3:uid="{2DA50357-EF14-46F8-A46A-759E56B02779}" name="Column14" headerRowDxfId="481" dataDxfId="480"/>
    <tableColumn id="15" xr3:uid="{956A995A-3C2F-4766-AA9F-9D1375F9A6D5}" name="Column15" headerRowDxfId="479" dataDxfId="478"/>
    <tableColumn id="16" xr3:uid="{F3297804-CE97-4C97-BE38-3A87A7315BC2}" name="Column16" headerRowDxfId="477" dataDxfId="476"/>
    <tableColumn id="17" xr3:uid="{94F74106-FD19-44FE-BC09-6B25B8A3CF98}" name="Column17" headerRowDxfId="475" dataDxfId="474"/>
    <tableColumn id="18" xr3:uid="{A8E8A15D-A33B-46D4-915B-E0673316024B}" name="Column18" headerRowDxfId="473" dataDxfId="472"/>
    <tableColumn id="19" xr3:uid="{DD60ED0C-8C46-4555-AD1E-E42F9640C866}" name="Column19" headerRowDxfId="471" dataDxfId="470"/>
  </tableColumns>
  <tableStyleInfo name="Table Style 1"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93E08A72-9470-4435-9E05-95B9570A6498}" name="Table3791113151719232527" displayName="Table3791113151719232527" ref="A11:V17" headerRowCount="0" totalsRowShown="0" headerRowDxfId="469" dataDxfId="467" headerRowBorderDxfId="468" tableBorderDxfId="466" totalsRowBorderDxfId="465">
  <tableColumns count="22">
    <tableColumn id="1" xr3:uid="{0B117F13-3549-4FA2-A527-45DFA44B8D4A}" name="Column1" headerRowDxfId="464" dataDxfId="463"/>
    <tableColumn id="2" xr3:uid="{7C63158D-BE7E-46A2-8676-ABCA50505154}" name="Column2" headerRowDxfId="462" dataDxfId="461">
      <calculatedColumnFormula>'Full Schedule'!K91</calculatedColumnFormula>
    </tableColumn>
    <tableColumn id="21" xr3:uid="{32CD486F-672D-4762-BCD0-B6190F143C10}" name="Column21" headerRowDxfId="460" dataDxfId="459">
      <calculatedColumnFormula>'Full Schedule'!L91</calculatedColumnFormula>
    </tableColumn>
    <tableColumn id="22" xr3:uid="{C2A474DC-7554-47F1-A977-074A3A65A365}" name="Column22" headerRowDxfId="458" dataDxfId="457">
      <calculatedColumnFormula>'Full Schedule'!M91</calculatedColumnFormula>
    </tableColumn>
    <tableColumn id="4" xr3:uid="{69284553-8A02-4CCB-A6A3-D99305DDFB73}" name="Column4" headerRowDxfId="456" dataDxfId="455">
      <calculatedColumnFormula>'Full Schedule'!T91</calculatedColumnFormula>
    </tableColumn>
    <tableColumn id="5" xr3:uid="{ABAF9367-73C4-4287-9EDA-8ED33226ABA2}" name="Column5" headerRowDxfId="454" dataDxfId="453">
      <calculatedColumnFormula>'Full Schedule'!Y91</calculatedColumnFormula>
    </tableColumn>
    <tableColumn id="6" xr3:uid="{4F4D401F-C6DC-47EC-855D-344387EF3E07}" name="Column6" headerRowDxfId="452" dataDxfId="451">
      <calculatedColumnFormula>'Full Schedule'!AD91</calculatedColumnFormula>
    </tableColumn>
    <tableColumn id="7" xr3:uid="{30E2364F-7845-47DD-88B8-74B073BFCF9E}" name="Column7" headerRowDxfId="450" dataDxfId="449">
      <calculatedColumnFormula>'Full Schedule'!AI91</calculatedColumnFormula>
    </tableColumn>
    <tableColumn id="8" xr3:uid="{8964B2CA-C80F-422D-9FED-AE3F99D7A882}" name="Column8" headerRowDxfId="448" dataDxfId="447">
      <calculatedColumnFormula>'Full Schedule'!AO91</calculatedColumnFormula>
    </tableColumn>
    <tableColumn id="9" xr3:uid="{C813227D-01E4-46DF-935D-C3BC8B2D3A00}" name="Column9" headerRowDxfId="446" dataDxfId="445">
      <calculatedColumnFormula>'Full Schedule'!AV91</calculatedColumnFormula>
    </tableColumn>
    <tableColumn id="10" xr3:uid="{B06D6F92-89EE-4F58-AB60-D6DD4FB3CECB}" name="Column10" headerRowDxfId="444" dataDxfId="443">
      <calculatedColumnFormula>'Full Schedule'!BB91</calculatedColumnFormula>
    </tableColumn>
    <tableColumn id="11" xr3:uid="{F6AF8A45-B920-456C-B27A-70884806E057}" name="Column11" headerRowDxfId="442" dataDxfId="441">
      <calculatedColumnFormula>'Full Schedule'!BG91</calculatedColumnFormula>
    </tableColumn>
    <tableColumn id="12" xr3:uid="{E9491FAC-7C4A-4F57-B893-16B3A568326F}" name="Column12" headerRowDxfId="440" dataDxfId="439">
      <calculatedColumnFormula>'Full Schedule'!BL91</calculatedColumnFormula>
    </tableColumn>
    <tableColumn id="20" xr3:uid="{BEFFD607-C797-467B-8368-E68DB8E4E1E8}" name="Column20" headerRowDxfId="438" dataDxfId="437">
      <calculatedColumnFormula>'Full Schedule'!BV91</calculatedColumnFormula>
    </tableColumn>
    <tableColumn id="13" xr3:uid="{AF08571C-DB7B-42FB-BA6A-442CC83C4414}" name="Column13" headerRowDxfId="436" dataDxfId="435">
      <calculatedColumnFormula>'Full Schedule'!CC91</calculatedColumnFormula>
    </tableColumn>
    <tableColumn id="14" xr3:uid="{2C0DFAC2-39D3-4C04-9A1D-5A6ADB46E710}" name="Column14" headerRowDxfId="434" dataDxfId="433">
      <calculatedColumnFormula>'Full Schedule'!CH91</calculatedColumnFormula>
    </tableColumn>
    <tableColumn id="15" xr3:uid="{5E9D678B-D653-4221-B409-2D4833ED609E}" name="Column15" headerRowDxfId="432" dataDxfId="431">
      <calculatedColumnFormula>'Full Schedule'!CM91</calculatedColumnFormula>
    </tableColumn>
    <tableColumn id="16" xr3:uid="{2E5DFA06-A0C7-4533-B1E4-A8859495483A}" name="Column16" headerRowDxfId="430" dataDxfId="429">
      <calculatedColumnFormula>'Full Schedule'!CR91</calculatedColumnFormula>
    </tableColumn>
    <tableColumn id="17" xr3:uid="{D0E69237-ECDA-4F8F-993F-8B3E3923DB05}" name="Column17" headerRowDxfId="428" dataDxfId="427">
      <calculatedColumnFormula>'Full Schedule'!CW91</calculatedColumnFormula>
    </tableColumn>
    <tableColumn id="18" xr3:uid="{6A48A9F0-54B0-4C7A-8065-18E73A81FF99}" name="Column18" headerRowDxfId="426" dataDxfId="425">
      <calculatedColumnFormula>'Full Schedule'!DB91</calculatedColumnFormula>
    </tableColumn>
    <tableColumn id="19" xr3:uid="{0ED191D0-A317-49A0-8E68-DF7086529328}" name="Column19" headerRowDxfId="424" dataDxfId="423">
      <calculatedColumnFormula>'Full Schedule'!DG91</calculatedColumnFormula>
    </tableColumn>
    <tableColumn id="3" xr3:uid="{4CCACD26-5908-404B-AFD7-CAAADB58B778}" name="Column3" headerRowDxfId="422" dataDxfId="421">
      <calculatedColumnFormula>'Full Schedule'!DL91</calculatedColumnFormula>
    </tableColumn>
  </tableColumns>
  <tableStyleInfo name="Table Style 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85EE549F-2790-4D3B-B546-293E6F9774C5}" name="Table26810121416182224" displayName="Table26810121416182224" ref="A7:K9" headerRowCount="0" totalsRowShown="0" headerRowDxfId="420" headerRowBorderDxfId="419" tableBorderDxfId="418" totalsRowBorderDxfId="417">
  <tableColumns count="11">
    <tableColumn id="1" xr3:uid="{2C40D94D-DEC4-4EDF-9573-7E1FCF5D21D5}" name="Column1" headerRowDxfId="416" dataDxfId="415"/>
    <tableColumn id="2" xr3:uid="{6526EE88-C4EA-4D7B-964F-AE659AD1432B}" name="Column2" headerRowDxfId="414"/>
    <tableColumn id="7" xr3:uid="{02543793-E1DC-4271-BA96-E46193EC54D8}" name="Column7" headerRowDxfId="413" dataDxfId="412"/>
    <tableColumn id="8" xr3:uid="{62B14D76-0581-4262-B7D9-13C6598CEE60}" name="Column8" headerRowDxfId="411" dataDxfId="410"/>
    <tableColumn id="9" xr3:uid="{CD363B24-A5EA-44BA-BCDA-CBB2A813C0DD}" name="Column9" headerRowDxfId="409" dataDxfId="408"/>
    <tableColumn id="10" xr3:uid="{2E6691AA-6C39-4412-B6C1-BAE4F878978B}" name="Column10" headerRowDxfId="407" dataDxfId="406"/>
    <tableColumn id="13" xr3:uid="{20431AF4-07EA-4441-85EC-B5E0E7B00182}" name="Column13" headerRowDxfId="405" dataDxfId="404"/>
    <tableColumn id="14" xr3:uid="{17444368-C233-45F3-B55A-7D9BF679EFC8}" name="Column14" headerRowDxfId="403" dataDxfId="402"/>
    <tableColumn id="15" xr3:uid="{88670546-15E3-4298-AE03-44CF3DB72036}" name="Column15" headerRowDxfId="401" dataDxfId="400"/>
    <tableColumn id="16" xr3:uid="{8D834B53-51FC-425C-81FA-07D3BBC5031E}" name="Column16" headerRowDxfId="399" dataDxfId="398"/>
    <tableColumn id="17" xr3:uid="{69A91D47-B9C4-44A7-A5AF-0FA71BE4E44E}" name="Column17" headerRowDxfId="397" dataDxfId="396"/>
  </tableColumns>
  <tableStyleInfo name="Table Style 1"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F5540827-DBC9-4F0B-8DC4-6D8C34982EED}" name="Table37911131517192325" displayName="Table37911131517192325" ref="A11:K18" headerRowCount="0" totalsRowShown="0" headerRowDxfId="395" dataDxfId="393" headerRowBorderDxfId="394" tableBorderDxfId="392" totalsRowBorderDxfId="391">
  <tableColumns count="11">
    <tableColumn id="1" xr3:uid="{D7FC2C34-2510-4213-9898-708715DC5A16}" name="Column1" headerRowDxfId="390" dataDxfId="389"/>
    <tableColumn id="7" xr3:uid="{0BD66272-E1B5-4C41-8983-A9B783D97E7D}" name="Column7" headerRowDxfId="388" dataDxfId="387">
      <calculatedColumnFormula>'Full Schedule'!AI103</calculatedColumnFormula>
    </tableColumn>
    <tableColumn id="8" xr3:uid="{84605ECD-4733-4137-9EAE-32A1EA1D43B3}" name="Column8" headerRowDxfId="386" dataDxfId="385">
      <calculatedColumnFormula>'Full Schedule'!AO103</calculatedColumnFormula>
    </tableColumn>
    <tableColumn id="9" xr3:uid="{75E368CD-0FC0-4528-8F38-A5922267AAFA}" name="Column9" headerRowDxfId="384" dataDxfId="383">
      <calculatedColumnFormula>'Full Schedule'!AV103</calculatedColumnFormula>
    </tableColumn>
    <tableColumn id="10" xr3:uid="{68AD083F-C66C-4014-A665-0505339F3EC8}" name="Column10" headerRowDxfId="382" dataDxfId="381">
      <calculatedColumnFormula>'Full Schedule'!BB103</calculatedColumnFormula>
    </tableColumn>
    <tableColumn id="11" xr3:uid="{481DFD72-B3EC-4701-AD1D-2ECEA7358AF4}" name="Column11" headerRowDxfId="380" dataDxfId="379">
      <calculatedColumnFormula>'Full Schedule'!BG103</calculatedColumnFormula>
    </tableColumn>
    <tableColumn id="14" xr3:uid="{7262E52C-2C5A-457D-B523-E0F4DC5FAD55}" name="Column14" headerRowDxfId="378" dataDxfId="377">
      <calculatedColumnFormula>'Full Schedule'!CH103</calculatedColumnFormula>
    </tableColumn>
    <tableColumn id="15" xr3:uid="{EA66D122-4F1F-427D-98AD-BE5257A52A40}" name="Column15" headerRowDxfId="376" dataDxfId="375">
      <calculatedColumnFormula>'Full Schedule'!CM103</calculatedColumnFormula>
    </tableColumn>
    <tableColumn id="16" xr3:uid="{A8A6E573-B67D-4F1D-91B9-99DD0B77EB81}" name="Column16" headerRowDxfId="374" dataDxfId="373">
      <calculatedColumnFormula>'Full Schedule'!CR103</calculatedColumnFormula>
    </tableColumn>
    <tableColumn id="17" xr3:uid="{C5A89F47-6224-4106-98CD-F317A59A18C0}" name="Column17" headerRowDxfId="372" dataDxfId="371">
      <calculatedColumnFormula>'Full Schedule'!CW103</calculatedColumnFormula>
    </tableColumn>
    <tableColumn id="22" xr3:uid="{5A081E11-470E-41A0-90C3-95B556F6D614}" name="Column3" headerRowDxfId="370" dataDxfId="369">
      <calculatedColumnFormula>'Full Schedule'!DB103</calculatedColumnFormula>
    </tableColumn>
  </tableColumns>
  <tableStyleInfo name="Table Style 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3E346A87-D540-4E63-878B-0A12EA0A0A7B}" name="Table268101214161822" displayName="Table268101214161822" ref="A7:G9" headerRowCount="0" totalsRowShown="0" headerRowDxfId="368" headerRowBorderDxfId="367" tableBorderDxfId="366" totalsRowBorderDxfId="365">
  <tableColumns count="7">
    <tableColumn id="1" xr3:uid="{B097705F-E3DA-480D-B3C7-A81239D7D945}" name="Column1" headerRowDxfId="364" dataDxfId="363"/>
    <tableColumn id="3" xr3:uid="{3864B3D3-909E-4A39-BA2D-59AF2EA38B26}" name="Column4" headerRowDxfId="362"/>
    <tableColumn id="2" xr3:uid="{ABAA942A-2079-4FDA-A705-B8F5B780BF1B}" name="Column3" headerRowDxfId="361"/>
    <tableColumn id="6" xr3:uid="{B2D4F6FF-9ED0-49EB-92AA-4C2BDAD42B03}" name="Column6" headerRowDxfId="360" dataDxfId="359"/>
    <tableColumn id="7" xr3:uid="{AAF3A8B5-42E5-4D8D-AC72-F83A3811CBEF}" name="Column7" headerRowDxfId="358" dataDxfId="357"/>
    <tableColumn id="8" xr3:uid="{E3A5283F-F94C-4DF3-9C58-21D4CD615805}" name="Column8" headerRowDxfId="356" dataDxfId="355"/>
    <tableColumn id="9" xr3:uid="{B096C76C-8973-4031-9A85-DE4A0E9E3263}" name="Column9" headerRowDxfId="354" dataDxfId="353"/>
  </tableColumns>
  <tableStyleInfo name="Table Style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37175C2-3C1A-430B-BBA8-629EF39BB531}" name="Table3" displayName="Table3" ref="A11:S17" headerRowCount="0" totalsRowShown="0" headerRowDxfId="894" dataDxfId="892" headerRowBorderDxfId="893" tableBorderDxfId="891" totalsRowBorderDxfId="890">
  <tableColumns count="19">
    <tableColumn id="1" xr3:uid="{2AC942DB-6A1C-4EA8-B4DD-2E583CF8D9FB}" name="Column1" headerRowDxfId="889" dataDxfId="888"/>
    <tableColumn id="22" xr3:uid="{967C70C6-3139-470E-A795-E1174E1F0481}" name="Column22" headerRowDxfId="887" dataDxfId="886">
      <calculatedColumnFormula>'Full Schedule'!J7</calculatedColumnFormula>
    </tableColumn>
    <tableColumn id="18" xr3:uid="{7DF6EF69-76F6-4588-904B-765E9ADA53D6}" name="Column18" headerRowDxfId="885" dataDxfId="884">
      <calculatedColumnFormula>'Full Schedule'!K7</calculatedColumnFormula>
    </tableColumn>
    <tableColumn id="19" xr3:uid="{FD7C8C0B-3817-48F7-8B06-83ADE9F9159D}" name="Column19" headerRowDxfId="883" dataDxfId="882">
      <calculatedColumnFormula>'Full Schedule'!L7</calculatedColumnFormula>
    </tableColumn>
    <tableColumn id="20" xr3:uid="{5F02EE7E-03E7-4208-86DC-B7209414ABE2}" name="Column20" headerRowDxfId="881" dataDxfId="880">
      <calculatedColumnFormula>'Full Schedule'!M7</calculatedColumnFormula>
    </tableColumn>
    <tableColumn id="21" xr3:uid="{D9B21CAF-D80D-430F-82EB-580C692DA0E6}" name="Column21" headerRowDxfId="879" dataDxfId="878">
      <calculatedColumnFormula>'Full Schedule'!N7</calculatedColumnFormula>
    </tableColumn>
    <tableColumn id="3" xr3:uid="{4BE0D771-2930-49E4-8A59-A504FB87E9BA}" name="Column3" headerRowDxfId="877" dataDxfId="876">
      <calculatedColumnFormula>'Full Schedule'!O7</calculatedColumnFormula>
    </tableColumn>
    <tableColumn id="4" xr3:uid="{0AFEF26E-BC9F-475D-8C9C-2AADF081DA1A}" name="Column4" headerRowDxfId="875" dataDxfId="874">
      <calculatedColumnFormula>'Full Schedule'!T7</calculatedColumnFormula>
    </tableColumn>
    <tableColumn id="5" xr3:uid="{BF8CC868-23E8-4DBC-909C-DF419B096D08}" name="Column5" headerRowDxfId="873" dataDxfId="872">
      <calculatedColumnFormula>'Full Schedule'!Y7</calculatedColumnFormula>
    </tableColumn>
    <tableColumn id="6" xr3:uid="{51D9B9F6-9F49-4D0F-8D51-9EC7195444AA}" name="Column6" headerRowDxfId="871" dataDxfId="870">
      <calculatedColumnFormula>'Full Schedule'!AD7</calculatedColumnFormula>
    </tableColumn>
    <tableColumn id="7" xr3:uid="{2B9F0583-60A9-4DF0-80AE-3F46E661032B}" name="Column7" headerRowDxfId="869" dataDxfId="868">
      <calculatedColumnFormula>'Full Schedule'!AI7</calculatedColumnFormula>
    </tableColumn>
    <tableColumn id="12" xr3:uid="{8C208F59-C9D7-4476-A690-88B79BD2511D}" name="Column12" headerRowDxfId="867" dataDxfId="866">
      <calculatedColumnFormula>'Full Schedule'!AO7</calculatedColumnFormula>
    </tableColumn>
    <tableColumn id="13" xr3:uid="{C9F0CF00-3732-4B20-9640-C96E5850A567}" name="Column13" headerRowDxfId="865" dataDxfId="864">
      <calculatedColumnFormula>'Full Schedule'!AV7</calculatedColumnFormula>
    </tableColumn>
    <tableColumn id="14" xr3:uid="{40450504-0682-4FB4-AF26-6E05D9C1AC94}" name="Column14" headerRowDxfId="863" dataDxfId="862">
      <calculatedColumnFormula>'Full Schedule'!BB7</calculatedColumnFormula>
    </tableColumn>
    <tableColumn id="17" xr3:uid="{985102B5-11F1-46D7-9AD9-B5D359C018ED}" name="Column17" headerRowDxfId="861" dataDxfId="860">
      <calculatedColumnFormula>'Full Schedule'!BV7</calculatedColumnFormula>
    </tableColumn>
    <tableColumn id="9" xr3:uid="{49A14BF0-515A-4A81-863B-FB4644ADC4A1}" name="Column9" headerRowDxfId="859" dataDxfId="858">
      <calculatedColumnFormula>'Full Schedule'!CC7</calculatedColumnFormula>
    </tableColumn>
    <tableColumn id="10" xr3:uid="{2B5239DB-D0C1-446B-9DA6-CF00AE0021ED}" name="Column10" headerRowDxfId="857" dataDxfId="856">
      <calculatedColumnFormula>'Full Schedule'!CH7</calculatedColumnFormula>
    </tableColumn>
    <tableColumn id="11" xr3:uid="{F2669781-CF94-4D1F-95AD-31A2BED4F768}" name="Column11" headerRowDxfId="855" dataDxfId="854">
      <calculatedColumnFormula>'Full Schedule'!CM7</calculatedColumnFormula>
    </tableColumn>
    <tableColumn id="16" xr3:uid="{EBD82530-606A-499F-BD21-89620A0A4CD8}" name="Column16" headerRowDxfId="853" dataDxfId="852">
      <calculatedColumnFormula>'Full Schedule'!CR7</calculatedColumnFormula>
    </tableColumn>
  </tableColumns>
  <tableStyleInfo name="Table Style 2"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C2519456-D42B-4B37-A257-20F646A5B01F}" name="Table379111315171923" displayName="Table379111315171923" ref="A11:G18" headerRowCount="0" totalsRowShown="0" headerRowDxfId="352" dataDxfId="350" headerRowBorderDxfId="351" tableBorderDxfId="349" totalsRowBorderDxfId="348">
  <tableColumns count="7">
    <tableColumn id="1" xr3:uid="{7CCDAACF-CF8F-4D02-B275-C605CF410028}" name="Column1" headerRowDxfId="347" dataDxfId="346"/>
    <tableColumn id="2" xr3:uid="{1711967D-7516-4887-8681-7F170FB232A7}" name="Column3" headerRowDxfId="345" dataDxfId="344">
      <calculatedColumnFormula>'Full Schedule'!Y115</calculatedColumnFormula>
    </tableColumn>
    <tableColumn id="6" xr3:uid="{4CD095C7-270B-439D-AC6D-7C1F574138C6}" name="Column6" headerRowDxfId="343" dataDxfId="342">
      <calculatedColumnFormula>'Full Schedule'!AD115</calculatedColumnFormula>
    </tableColumn>
    <tableColumn id="7" xr3:uid="{336613E5-140A-42DE-8CE3-D8CEF14090AB}" name="Column7" headerRowDxfId="341" dataDxfId="340">
      <calculatedColumnFormula>'Full Schedule'!AI115</calculatedColumnFormula>
    </tableColumn>
    <tableColumn id="8" xr3:uid="{A747276A-91EA-4A65-B667-0A30848C8B03}" name="Column8" headerRowDxfId="339" dataDxfId="338">
      <calculatedColumnFormula>'Full Schedule'!AO115</calculatedColumnFormula>
    </tableColumn>
    <tableColumn id="9" xr3:uid="{897FDD99-2877-4256-886D-1FCB7B20CD67}" name="Column9" headerRowDxfId="337" dataDxfId="336">
      <calculatedColumnFormula>'Full Schedule'!AV115</calculatedColumnFormula>
    </tableColumn>
    <tableColumn id="21" xr3:uid="{548FABD7-1562-4D23-AA2E-6E998073B848}" name="Column2" headerRowDxfId="335" dataDxfId="334">
      <calculatedColumnFormula>'Full Schedule'!BB115</calculatedColumnFormula>
    </tableColumn>
  </tableColumns>
  <tableStyleInfo name="Table Style 2"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3B400091-09A0-42E4-8A3D-2E23249EF90F}" name="Table2681012141620" displayName="Table2681012141620" ref="A7:N9" headerRowCount="0" totalsRowShown="0" headerRowDxfId="333" headerRowBorderDxfId="332" tableBorderDxfId="331" totalsRowBorderDxfId="330">
  <tableColumns count="14">
    <tableColumn id="1" xr3:uid="{000FEE0F-B74F-4E38-9389-3BA1853986CA}" name="Column1" headerRowDxfId="329" dataDxfId="328"/>
    <tableColumn id="2" xr3:uid="{E3CFD9DE-0E22-4E3B-8264-F1F8A91F1704}" name="Column2" headerRowDxfId="327" dataDxfId="326"/>
    <tableColumn id="25" xr3:uid="{834959FA-B624-424A-A5EA-B866A8B95849}" name="Column25" headerRowDxfId="325"/>
    <tableColumn id="19" xr3:uid="{FA96B03A-51F9-48BD-A44C-4DE3867DD5A4}" name="Column21" headerRowDxfId="324"/>
    <tableColumn id="22" xr3:uid="{311BD78B-E228-4EA3-90CD-BD4E6828188B}" name="Column22" headerRowDxfId="323"/>
    <tableColumn id="3" xr3:uid="{8F5AA8A2-5C98-4326-AA6B-D6E55E51B459}" name="Column3" headerRowDxfId="322" dataDxfId="321"/>
    <tableColumn id="4" xr3:uid="{4A935149-16DC-450D-B79A-C494E6944C5D}" name="Column4" headerRowDxfId="320" dataDxfId="319"/>
    <tableColumn id="13" xr3:uid="{F16B2810-31CB-4789-A7D8-AADABCE7DE33}" name="Column13" headerRowDxfId="318" dataDxfId="317"/>
    <tableColumn id="14" xr3:uid="{42E20115-1F1E-4ACF-A7A7-0424E69F3395}" name="Column14" headerRowDxfId="316" dataDxfId="315"/>
    <tableColumn id="15" xr3:uid="{5B0BB0C3-F723-4379-A979-817B1299C5C0}" name="Column15" headerRowDxfId="314" dataDxfId="313"/>
    <tableColumn id="16" xr3:uid="{94FB4561-391B-4498-8896-F7F1E30FC15E}" name="Column16" headerRowDxfId="312" dataDxfId="311"/>
    <tableColumn id="17" xr3:uid="{7C6524CE-C3AB-42C7-81CE-B54168723A24}" name="Column17" headerRowDxfId="310" dataDxfId="309"/>
    <tableColumn id="18" xr3:uid="{7A8CB270-54C3-4F65-9165-541145BEF721}" name="Column18" headerRowDxfId="308" dataDxfId="307"/>
    <tableColumn id="21" xr3:uid="{C320D32E-DC20-42D9-B3F4-6F4779D4AE58}" name="Column19" headerRowDxfId="306" dataDxfId="305"/>
  </tableColumns>
  <tableStyleInfo name="Table Style 1"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6319C4A1-7E7B-4752-B48B-8DCE2FE813E9}" name="Table3791113151721" displayName="Table3791113151721" ref="A11:N17" headerRowCount="0" totalsRowShown="0" headerRowDxfId="304" dataDxfId="302" headerRowBorderDxfId="303" tableBorderDxfId="301" totalsRowBorderDxfId="300">
  <tableColumns count="14">
    <tableColumn id="1" xr3:uid="{64DF0944-7A69-4D01-8819-5038E2E79744}" name="Column1" headerRowDxfId="299" dataDxfId="298"/>
    <tableColumn id="25" xr3:uid="{3932B8FC-4757-4D0B-B960-A9EAFE7D7758}" name="Column25" headerRowDxfId="297" dataDxfId="296">
      <calculatedColumnFormula>'Full Schedule'!J127</calculatedColumnFormula>
    </tableColumn>
    <tableColumn id="19" xr3:uid="{3931F1A5-3FD8-4A44-A546-6C6EEC977202}" name="Column21" headerRowDxfId="295" dataDxfId="294">
      <calculatedColumnFormula>'Full Schedule'!K127</calculatedColumnFormula>
    </tableColumn>
    <tableColumn id="22" xr3:uid="{BB7A00ED-2AC4-4F74-BBE5-C28990466817}" name="Column22" headerRowDxfId="293" dataDxfId="292">
      <calculatedColumnFormula>'Full Schedule'!L127</calculatedColumnFormula>
    </tableColumn>
    <tableColumn id="23" xr3:uid="{6274831C-B16A-482F-9443-189CB42FFBDA}" name="Column23" headerRowDxfId="291" dataDxfId="290">
      <calculatedColumnFormula>'Full Schedule'!M127</calculatedColumnFormula>
    </tableColumn>
    <tableColumn id="4" xr3:uid="{F806CCFB-5927-4813-9C60-B1749F57871F}" name="Column4" headerRowDxfId="289" dataDxfId="288">
      <calculatedColumnFormula>'Full Schedule'!T127</calculatedColumnFormula>
    </tableColumn>
    <tableColumn id="5" xr3:uid="{078007EB-95B5-4246-83EC-9EE8D7543721}" name="Column5" headerRowDxfId="287" dataDxfId="286">
      <calculatedColumnFormula>'Full Schedule'!Y127</calculatedColumnFormula>
    </tableColumn>
    <tableColumn id="14" xr3:uid="{8088546F-FDB6-4281-9FBF-04A06DD48FAF}" name="Column14" headerRowDxfId="285" dataDxfId="284">
      <calculatedColumnFormula>'Full Schedule'!CH127</calculatedColumnFormula>
    </tableColumn>
    <tableColumn id="15" xr3:uid="{7F489CDA-84FA-416B-911A-F0B83BE55B6A}" name="Column15" headerRowDxfId="283" dataDxfId="282">
      <calculatedColumnFormula>'Full Schedule'!CM127</calculatedColumnFormula>
    </tableColumn>
    <tableColumn id="16" xr3:uid="{64ED748C-A1C6-49F3-9BB6-789080E6801A}" name="Column16" headerRowDxfId="281" dataDxfId="280">
      <calculatedColumnFormula>'Full Schedule'!CR127</calculatedColumnFormula>
    </tableColumn>
    <tableColumn id="17" xr3:uid="{3758C79A-D23C-4982-A1CD-2283144A327E}" name="Column17" headerRowDxfId="279" dataDxfId="278">
      <calculatedColumnFormula>'Full Schedule'!CW127</calculatedColumnFormula>
    </tableColumn>
    <tableColumn id="18" xr3:uid="{F9050EFF-6302-4A0A-9A99-562F18122EA5}" name="Column18" headerRowDxfId="277" dataDxfId="276">
      <calculatedColumnFormula>'Full Schedule'!DB127</calculatedColumnFormula>
    </tableColumn>
    <tableColumn id="21" xr3:uid="{8070E4FD-3B57-48BB-B236-E79F11E625E6}" name="Column19" headerRowDxfId="275" dataDxfId="274">
      <calculatedColumnFormula>'Full Schedule'!DG127</calculatedColumnFormula>
    </tableColumn>
    <tableColumn id="2" xr3:uid="{A064A6E3-C2AF-48B0-91BD-DC1909FD1A8B}" name="Column2" headerRowDxfId="273" dataDxfId="272">
      <calculatedColumnFormula>'Full Schedule'!DL127</calculatedColumnFormula>
    </tableColumn>
  </tableColumns>
  <tableStyleInfo name="Table Style 2"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CABED7E5-BF21-46C1-9310-AB9857EE1BA0}" name="Table2681012141618" displayName="Table2681012141618" ref="A7:F9" headerRowCount="0" totalsRowShown="0" headerRowDxfId="271" headerRowBorderDxfId="270" tableBorderDxfId="269" totalsRowBorderDxfId="268">
  <tableColumns count="6">
    <tableColumn id="1" xr3:uid="{20B9DC9A-864E-4784-855C-919D68A3803C}" name="Column1" headerRowDxfId="267" dataDxfId="266"/>
    <tableColumn id="3" xr3:uid="{9F62421A-DC2E-4EC8-A1C8-1CB33904AA4A}" name="Column3" headerRowDxfId="265"/>
    <tableColumn id="2" xr3:uid="{E034C381-FD81-4D4B-949D-4D6F4E085F05}" name="Column2" headerRowDxfId="264"/>
    <tableColumn id="15" xr3:uid="{DF2FDFCA-6A7A-4DD8-9AF4-8C3BAE65728D}" name="Column15" headerRowDxfId="263" dataDxfId="262"/>
    <tableColumn id="18" xr3:uid="{0410FF73-0383-431B-9633-D4622D36B581}" name="Column18" headerRowDxfId="261" dataDxfId="260"/>
    <tableColumn id="19" xr3:uid="{55EA53A5-4493-47B9-8C44-D08701B13E82}" name="Column19" headerRowDxfId="259" dataDxfId="258"/>
  </tableColumns>
  <tableStyleInfo name="Table Style 1"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AB204D3F-5024-45E5-A896-2031417FBE53}" name="Table3791113151719" displayName="Table3791113151719" ref="A11:F17" headerRowCount="0" totalsRowShown="0" headerRowDxfId="257" dataDxfId="255" headerRowBorderDxfId="256" tableBorderDxfId="254" totalsRowBorderDxfId="253">
  <tableColumns count="6">
    <tableColumn id="1" xr3:uid="{8F33A596-A650-4F79-940C-4D5444726CAB}" name="Column1" headerRowDxfId="252" dataDxfId="251"/>
    <tableColumn id="2" xr3:uid="{A307A6F3-B2B9-4418-AD62-49EEF42AB9CC}" name="Column2" headerRowDxfId="250" dataDxfId="249">
      <calculatedColumnFormula>'Full Schedule'!CH138</calculatedColumnFormula>
    </tableColumn>
    <tableColumn id="15" xr3:uid="{27812C87-E98A-4AD2-81D1-A98F9DFB7C79}" name="Column15" headerRowDxfId="248" dataDxfId="247">
      <calculatedColumnFormula>'Full Schedule'!CM138</calculatedColumnFormula>
    </tableColumn>
    <tableColumn id="16" xr3:uid="{6C5A29D3-693E-41A7-833D-ACED5294A92B}" name="Column16" headerRowDxfId="246" dataDxfId="245">
      <calculatedColumnFormula>'Full Schedule'!CR138</calculatedColumnFormula>
    </tableColumn>
    <tableColumn id="19" xr3:uid="{3B67CC8F-A301-4DA5-A035-A02116CAF390}" name="Column19" headerRowDxfId="244" dataDxfId="243">
      <calculatedColumnFormula>'Full Schedule'!DG138</calculatedColumnFormula>
    </tableColumn>
    <tableColumn id="3" xr3:uid="{33EF6668-89A6-42F1-B805-DDCE74A847D6}" name="Column3" headerRowDxfId="242" dataDxfId="241">
      <calculatedColumnFormula>'Full Schedule'!DL138</calculatedColumnFormula>
    </tableColumn>
  </tableColumns>
  <tableStyleInfo name="Table Style 2"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DCFA574F-9E5F-4A86-96F8-C283C011556A}" name="Table268101214162032" displayName="Table268101214162032" ref="A7:C9" headerRowCount="0" totalsRowShown="0" headerRowDxfId="240" headerRowBorderDxfId="239" tableBorderDxfId="238" totalsRowBorderDxfId="237">
  <tableColumns count="3">
    <tableColumn id="1" xr3:uid="{084E3F97-FC38-403A-8871-78B6E82F3642}" name="Column1" headerRowDxfId="236" dataDxfId="235"/>
    <tableColumn id="2" xr3:uid="{E2616EDF-CF6F-45CD-AED9-D11FB0463EBD}" name="Column2" headerRowDxfId="234"/>
    <tableColumn id="14" xr3:uid="{E691FFAD-6D89-48E3-BB4E-823052003563}" name="Column14" headerRowDxfId="233" dataDxfId="232"/>
  </tableColumns>
  <tableStyleInfo name="Table Style 1"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BFCF7188-7ED8-42D7-8225-863AD0B155EA}" name="Table379111315172133" displayName="Table379111315172133" ref="A11:C13" headerRowCount="0" totalsRowShown="0" headerRowDxfId="231" dataDxfId="229" headerRowBorderDxfId="230" tableBorderDxfId="228" totalsRowBorderDxfId="227">
  <tableColumns count="3">
    <tableColumn id="1" xr3:uid="{78EBE833-85B9-4AD6-B022-93B780516A94}" name="Column1" headerRowDxfId="226" dataDxfId="225"/>
    <tableColumn id="14" xr3:uid="{61CA361D-6BA9-4841-AF98-14EE1F4095C1}" name="Column14" headerRowDxfId="224" dataDxfId="223">
      <calculatedColumnFormula>'Full Schedule'!CH149</calculatedColumnFormula>
    </tableColumn>
    <tableColumn id="15" xr3:uid="{1CD702DC-EE22-4376-9688-D8109CA51FC9}" name="Column15" headerRowDxfId="222" dataDxfId="221">
      <calculatedColumnFormula>'Full Schedule'!CM149</calculatedColumnFormula>
    </tableColumn>
  </tableColumns>
  <tableStyleInfo name="Table Style 2"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7C15FE98-38F4-48BE-BC1F-1F28894DF6F4}" name="Table26810121416203236" displayName="Table26810121416203236" ref="A7:E9" headerRowCount="0" totalsRowShown="0" headerRowDxfId="220" headerRowBorderDxfId="219" tableBorderDxfId="218" totalsRowBorderDxfId="217">
  <tableColumns count="5">
    <tableColumn id="1" xr3:uid="{C7EEF3AB-DAAF-4E7F-875C-BDD7F98317F5}" name="Column1" headerRowDxfId="216" dataDxfId="215"/>
    <tableColumn id="2" xr3:uid="{90E74208-5F24-459F-A77E-0DCA379197C4}" name="Column2" headerRowDxfId="214"/>
    <tableColumn id="14" xr3:uid="{79F774E5-B014-4E91-9E06-C165354AAE26}" name="Column14" headerRowDxfId="213" dataDxfId="212"/>
    <tableColumn id="3" xr3:uid="{1C9E4B92-7DB0-4E02-B91C-E79C3507F650}" name="Column3" headerRowDxfId="211" dataDxfId="210"/>
    <tableColumn id="4" xr3:uid="{A0785F92-82FD-4381-9963-EF94B46CEC47}" name="Column4" headerRowDxfId="209" dataDxfId="208"/>
  </tableColumns>
  <tableStyleInfo name="Table Style 1"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36F7C4A2-28A0-4B0F-8174-9E603F106EA1}" name="Table37911131517213337" displayName="Table37911131517213337" ref="A11:E17" headerRowCount="0" totalsRowShown="0" headerRowDxfId="207" dataDxfId="205" headerRowBorderDxfId="206" tableBorderDxfId="204" totalsRowBorderDxfId="203">
  <tableColumns count="5">
    <tableColumn id="1" xr3:uid="{F85E2621-7DF8-44C2-83D7-00C138BD9DB3}" name="Column1" headerRowDxfId="202" dataDxfId="201"/>
    <tableColumn id="14" xr3:uid="{685A8C9B-DB72-4CBA-ACBE-C1F8969C8D1C}" name="Column14" headerRowDxfId="200" dataDxfId="199">
      <calculatedColumnFormula>'Full Schedule'!CH162</calculatedColumnFormula>
    </tableColumn>
    <tableColumn id="15" xr3:uid="{D5A60013-8DD5-46D7-BE6B-01224F45AC83}" name="Column15" headerRowDxfId="198" dataDxfId="197">
      <calculatedColumnFormula>'Full Schedule'!CM162</calculatedColumnFormula>
    </tableColumn>
    <tableColumn id="2" xr3:uid="{C332B53F-E5FC-4943-9E5F-B8E6C715FFFB}" name="Column2" headerRowDxfId="196" dataDxfId="195">
      <calculatedColumnFormula>'Full Schedule'!CR162</calculatedColumnFormula>
    </tableColumn>
    <tableColumn id="3" xr3:uid="{A2D6EAA2-7104-4B07-9351-B5B3BCA6AA4A}" name="Column3" headerRowDxfId="194" dataDxfId="193">
      <calculatedColumnFormula>'Full Schedule'!CW162</calculatedColumnFormula>
    </tableColumn>
  </tableColumns>
  <tableStyleInfo name="Table Style 2"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3B12D7BE-8DF2-4731-9505-C32E5ED007E9}" name="Table37911131517" displayName="Table37911131517" ref="A11:J17" headerRowCount="0" totalsRowShown="0" headerRowDxfId="192" dataDxfId="190" headerRowBorderDxfId="191" tableBorderDxfId="189" totalsRowBorderDxfId="188">
  <tableColumns count="10">
    <tableColumn id="1" xr3:uid="{2FF0A703-FE40-4DD4-A390-D3AC8A06A3D8}" name="Column1" headerRowDxfId="187" dataDxfId="186"/>
    <tableColumn id="13" xr3:uid="{52BB52D5-CCEA-421A-91E3-3E301F3E545E}" name="Column13" headerRowDxfId="185" dataDxfId="184">
      <calculatedColumnFormula>'Full Schedule'!J173</calculatedColumnFormula>
    </tableColumn>
    <tableColumn id="9" xr3:uid="{62978AC1-0EA5-416B-895F-F60120AE47CF}" name="Column9" headerRowDxfId="183" dataDxfId="182">
      <calculatedColumnFormula>'Full Schedule'!K173</calculatedColumnFormula>
    </tableColumn>
    <tableColumn id="12" xr3:uid="{D79B6C0F-DA35-4092-99D9-E5B750E54EF8}" name="Column12" headerRowDxfId="181" dataDxfId="180">
      <calculatedColumnFormula>'Full Schedule'!N173</calculatedColumnFormula>
    </tableColumn>
    <tableColumn id="3" xr3:uid="{F12586E7-7569-418A-9911-B4D661AD2B1B}" name="Column3" headerRowDxfId="179" dataDxfId="178">
      <calculatedColumnFormula>'Full Schedule'!O173</calculatedColumnFormula>
    </tableColumn>
    <tableColumn id="4" xr3:uid="{5107E6A1-B5F6-4078-B2CE-159B5101AA92}" name="Column4" headerRowDxfId="177" dataDxfId="176">
      <calculatedColumnFormula>'Full Schedule'!T173</calculatedColumnFormula>
    </tableColumn>
    <tableColumn id="5" xr3:uid="{B8C06F37-8F4B-42D9-9AB5-3048F2B5C69B}" name="Column5" headerRowDxfId="175" dataDxfId="174">
      <calculatedColumnFormula>'Full Schedule'!Y173</calculatedColumnFormula>
    </tableColumn>
    <tableColumn id="6" xr3:uid="{FCED8A90-68A4-4382-BD00-EEB7D40DA6D5}" name="Column6" headerRowDxfId="173" dataDxfId="172">
      <calculatedColumnFormula>'Full Schedule'!AD173</calculatedColumnFormula>
    </tableColumn>
    <tableColumn id="7" xr3:uid="{2C30B271-7948-4215-8099-8B14674E9949}" name="Column7" headerRowDxfId="171" dataDxfId="170">
      <calculatedColumnFormula>'Full Schedule'!AI173</calculatedColumnFormula>
    </tableColumn>
    <tableColumn id="8" xr3:uid="{B295A5EC-890A-4BE0-894E-D1429A9172BE}" name="Column8" headerRowDxfId="169" dataDxfId="168">
      <calculatedColumnFormula>'Full Schedule'!AO173</calculatedColumnFormula>
    </tableColumn>
  </tableColumns>
  <tableStyleInfo name="Table Style 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198BBF54-D50F-4F3D-9B23-D4DEFBAD34D7}" name="Table26" displayName="Table26" ref="A7:T9" headerRowCount="0" totalsRowShown="0" headerRowDxfId="851" headerRowBorderDxfId="850" tableBorderDxfId="849" totalsRowBorderDxfId="848">
  <tableColumns count="20">
    <tableColumn id="1" xr3:uid="{CDC01AFB-1F7B-428A-A9C8-E7048D1776C1}" name="Column1" headerRowDxfId="847" dataDxfId="846"/>
    <tableColumn id="2" xr3:uid="{0F1E94B9-0827-4F81-9F86-D113CD8B0C46}" name="Column2" headerRowDxfId="845" dataDxfId="844"/>
    <tableColumn id="25" xr3:uid="{AC6B1FEA-86DF-4E4B-B783-4D96D6BD98B9}" name="Column25" headerRowDxfId="843"/>
    <tableColumn id="21" xr3:uid="{F5498FB2-50F2-47E0-854B-A41F7C5C53EE}" name="Column21" headerRowDxfId="842"/>
    <tableColumn id="3" xr3:uid="{D49D220B-7EE3-45FD-8E40-A7F920323D01}" name="Column3" headerRowDxfId="841" dataDxfId="840"/>
    <tableColumn id="6" xr3:uid="{3ECA9B4E-CA72-4015-A9C5-118594AEF47E}" name="Column6" headerRowDxfId="839" dataDxfId="838"/>
    <tableColumn id="7" xr3:uid="{20BAD4CD-E152-4C18-9F67-962F8C1E4939}" name="Column7" headerRowDxfId="837" dataDxfId="836"/>
    <tableColumn id="8" xr3:uid="{8290E6AA-1296-49FD-A586-21F0DC0D0A7C}" name="Column8" headerRowDxfId="835" dataDxfId="834"/>
    <tableColumn id="9" xr3:uid="{86C63842-DBBE-4B4F-A2F0-C23B2189B633}" name="Column9" headerRowDxfId="833" dataDxfId="832"/>
    <tableColumn id="10" xr3:uid="{3D39C434-B038-4745-BC00-92C838B3DEDF}" name="Column10" headerRowDxfId="831" dataDxfId="830"/>
    <tableColumn id="11" xr3:uid="{32974DE7-E9A1-42BD-B3CC-8ABC6E7D7DC7}" name="Column11" headerRowDxfId="829" dataDxfId="828"/>
    <tableColumn id="12" xr3:uid="{0F3DA2A2-7378-4A17-A115-F8BF43965CF6}" name="Column12" headerRowDxfId="827" dataDxfId="826"/>
    <tableColumn id="20" xr3:uid="{A37FD54B-F3EB-4922-BF05-71ED8C18011D}" name="Column20" headerRowDxfId="825"/>
    <tableColumn id="16" xr3:uid="{20B4770C-84E9-4100-8284-7D54D23AD36C}" name="Column16" headerRowDxfId="824"/>
    <tableColumn id="17" xr3:uid="{CBE83EC0-0937-4EA4-951F-60A3FDBBCB9A}" name="Column17" headerRowDxfId="823"/>
    <tableColumn id="18" xr3:uid="{415AFC43-6475-46F6-B948-094208A4A754}" name="Column18" headerRowDxfId="822"/>
    <tableColumn id="13" xr3:uid="{D6E84F65-E58D-4116-8396-923F5B0D9840}" name="Column13" headerRowDxfId="821" dataDxfId="820"/>
    <tableColumn id="14" xr3:uid="{D34A7D4B-6AF1-4757-9711-BBEE10A28BA4}" name="Column14" headerRowDxfId="819" dataDxfId="818"/>
    <tableColumn id="15" xr3:uid="{8418FAC8-C0B8-4850-A8CF-64443DCB3DE9}" name="Column15" headerRowDxfId="817" dataDxfId="816"/>
    <tableColumn id="19" xr3:uid="{67E30DCF-194E-4CE4-8D5D-D50F9C9E439C}" name="Column19" headerRowDxfId="815" dataDxfId="814"/>
  </tableColumns>
  <tableStyleInfo name="Table Style 1"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B8118B09-A80F-4429-BB34-71F95CFD1DBC}" name="Table26810121416" displayName="Table26810121416" ref="A7:J9" headerRowCount="0" totalsRowShown="0" headerRowDxfId="167" headerRowBorderDxfId="166" tableBorderDxfId="165" totalsRowBorderDxfId="164">
  <tableColumns count="10">
    <tableColumn id="1" xr3:uid="{B863717E-B3A6-4A5C-B8ED-05E670277203}" name="Column1" headerRowDxfId="163" dataDxfId="162"/>
    <tableColumn id="2" xr3:uid="{19B473B9-5A92-4D04-AF4B-41F1A5268FEB}" name="Column2" headerRowDxfId="161" dataDxfId="160"/>
    <tableColumn id="13" xr3:uid="{1089DDD6-39D9-40D9-97C3-D04B2E0D7143}" name="Column13" headerRowDxfId="159"/>
    <tableColumn id="11" xr3:uid="{F6B9B839-2991-49CC-AE64-085DC1BF82DE}" name="Column11" headerRowDxfId="158"/>
    <tableColumn id="12" xr3:uid="{05E51D45-57B5-4460-8E53-216443D70326}" name="Column12" headerRowDxfId="157"/>
    <tableColumn id="3" xr3:uid="{2FB8A33A-7A2D-4BB6-A04D-483EEA169D40}" name="Column3" headerRowDxfId="156" dataDxfId="155"/>
    <tableColumn id="4" xr3:uid="{01C6DD00-378D-4DFA-908A-AD3CFE14EE57}" name="Column4" headerRowDxfId="154" dataDxfId="153"/>
    <tableColumn id="5" xr3:uid="{F2821656-5705-4993-B8E6-E7229F9A118C}" name="Column5" headerRowDxfId="152" dataDxfId="151"/>
    <tableColumn id="6" xr3:uid="{6D770843-7EF9-4AB0-B928-445D535578BF}" name="Column6" headerRowDxfId="150" dataDxfId="149"/>
    <tableColumn id="7" xr3:uid="{592E6374-6B96-4A99-ACE3-E5148CED3193}" name="Column7" headerRowDxfId="148" dataDxfId="147"/>
  </tableColumns>
  <tableStyleInfo name="Table Style 1"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1EEB4AF-C20D-4BC5-A971-38B8CCE0A246}" name="Table142" displayName="Table142" ref="A1:C12" totalsRowShown="0" headerRowDxfId="146" headerRowBorderDxfId="145" tableBorderDxfId="144" totalsRowBorderDxfId="143">
  <autoFilter ref="A1:C12" xr:uid="{CA1A278B-EAF9-4E3A-9798-1E8F58930560}"/>
  <tableColumns count="3">
    <tableColumn id="1" xr3:uid="{134358F7-5BBA-4240-8AF5-DCB2CE70C756}" name="Milestone reference" dataDxfId="142"/>
    <tableColumn id="2" xr3:uid="{6585DBB8-2C82-4798-A0DD-69A84E7AFEEA}" name="Rehabilitation milestone" dataDxfId="141"/>
    <tableColumn id="3" xr3:uid="{B14AD47E-E111-4541-9225-F6E109E9066E}" name="Milestone criteria" dataDxfId="140"/>
  </tableColumns>
  <tableStyleInfo name="Table Style 3"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474891F0-2353-4523-97D5-B77784D6182B}" name="Table12" displayName="Table12" ref="A7:C9" headerRowCount="0" totalsRowShown="0" headerRowDxfId="139" headerRowBorderDxfId="138" tableBorderDxfId="137" totalsRowBorderDxfId="136">
  <tableColumns count="3">
    <tableColumn id="1" xr3:uid="{94CB2B44-C990-4855-9D47-2B042164AF3E}" name="Column1" headerRowDxfId="135" dataDxfId="134"/>
    <tableColumn id="2" xr3:uid="{F7C409F6-C0D2-42EA-A07E-52903CE3317A}" name="Column3" headerRowDxfId="133"/>
    <tableColumn id="14" xr3:uid="{EE0C0112-FBC4-4EB7-8C5B-57BC7D783BB2}" name="Column14" headerRowDxfId="132" dataDxfId="131"/>
  </tableColumns>
  <tableStyleInfo name="Table Style 1"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46B931E1-73A8-4ACD-A8E6-49EF6FC479B2}" name="Table13" displayName="Table13" ref="A11:C13" headerRowCount="0" totalsRowShown="0" headerRowDxfId="130" headerRowBorderDxfId="129" tableBorderDxfId="128" totalsRowBorderDxfId="127">
  <tableColumns count="3">
    <tableColumn id="1" xr3:uid="{6EC99456-F367-49A0-90FA-30028A309FE1}" name="Column1" headerRowDxfId="126" dataDxfId="125"/>
    <tableColumn id="2" xr3:uid="{825EB506-B9D8-4EE0-8602-35D1A49BE795}" name="Column2" headerRowDxfId="124" dataDxfId="123">
      <calculatedColumnFormula>'Full Schedule'!AI185</calculatedColumnFormula>
    </tableColumn>
    <tableColumn id="15" xr3:uid="{F2DDE545-30F3-4C19-BF4C-73C48BAFAA01}" name="Column15" headerRowDxfId="122" dataDxfId="121">
      <calculatedColumnFormula>'Full Schedule'!CH185</calculatedColumnFormula>
    </tableColumn>
  </tableColumns>
  <tableStyleInfo name="Table Style 2"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83A57CC6-9615-42F5-988A-5507B8513EB0}" name="Table1234" displayName="Table1234" ref="A7:B9" headerRowCount="0" totalsRowShown="0" headerRowDxfId="120" headerRowBorderDxfId="119" tableBorderDxfId="118" totalsRowBorderDxfId="117">
  <tableColumns count="2">
    <tableColumn id="1" xr3:uid="{0D5181AF-490D-4EB8-9ED9-A1481BDA573C}" name="Column1" headerRowDxfId="116" dataDxfId="115"/>
    <tableColumn id="14" xr3:uid="{4A1A3544-A43F-42C7-86C5-6C427EA94A46}" name="Column14" headerRowDxfId="114" dataDxfId="113"/>
  </tableColumns>
  <tableStyleInfo name="Table Style 1"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BDF94225-D7F4-4312-9A19-DD7C1F0F1709}" name="Table1335" displayName="Table1335" ref="A11:B13" headerRowCount="0" totalsRowShown="0" headerRowDxfId="112" headerRowBorderDxfId="111" tableBorderDxfId="110" totalsRowBorderDxfId="109">
  <tableColumns count="2">
    <tableColumn id="1" xr3:uid="{4A9B84AC-96AE-4D87-9DB3-F7689D778176}" name="Column1" headerRowDxfId="108" dataDxfId="107"/>
    <tableColumn id="14" xr3:uid="{EBE09667-3D85-45A3-9BAB-816EE7A9204B}" name="Column14" headerRowDxfId="106" dataDxfId="105">
      <calculatedColumnFormula>'Full Schedule'!CC196</calculatedColumnFormula>
    </tableColumn>
  </tableColumns>
  <tableStyleInfo name="Table Style 2"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C09F58E-1BBC-4B72-8799-5D663EE63959}" name="Table15" displayName="Table15" ref="A1:C4" totalsRowShown="0" headerRowDxfId="104" headerRowBorderDxfId="103" tableBorderDxfId="102" totalsRowBorderDxfId="101">
  <autoFilter ref="A1:C4" xr:uid="{00000000-0009-0000-0100-00000F000000}">
    <filterColumn colId="0" hiddenButton="1"/>
    <filterColumn colId="1" hiddenButton="1"/>
    <filterColumn colId="2" hiddenButton="1"/>
  </autoFilter>
  <tableColumns count="3">
    <tableColumn id="1" xr3:uid="{DF422737-357F-4081-83C4-F40EF09C18EC}" name="Milestone reference" dataDxfId="100"/>
    <tableColumn id="2" xr3:uid="{1C98F335-9445-4D80-B348-F897EDC44F04}" name="Management milestone" dataDxfId="99"/>
    <tableColumn id="3" xr3:uid="{30E2E2E6-CC2B-40AB-90A4-65DD7E5F60A0}" name="Milestone criteria" dataDxfId="98"/>
  </tableColumns>
  <tableStyleInfo name="Table Style 3"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51F7C7CF-7AF6-4A73-AE72-9DE8CB1CC60C}" name="Table37" displayName="Table37" ref="A11:S17" headerRowCount="0" totalsRowShown="0" headerRowDxfId="813" dataDxfId="811" headerRowBorderDxfId="812" tableBorderDxfId="810" totalsRowBorderDxfId="809">
  <tableColumns count="19">
    <tableColumn id="1" xr3:uid="{4BA3DED0-B92A-4D19-AEE2-CEBC29AE6C78}" name="Column1" headerRowDxfId="808" dataDxfId="807"/>
    <tableColumn id="25" xr3:uid="{1368D860-7391-44F7-AFAE-5ABEE2479E90}" name="Column25" headerRowDxfId="806" dataDxfId="805">
      <calculatedColumnFormula>'Full Schedule'!J19</calculatedColumnFormula>
    </tableColumn>
    <tableColumn id="21" xr3:uid="{F6B7040F-491D-4CA2-8172-24CC6C8F4443}" name="Column21" headerRowDxfId="804" dataDxfId="803">
      <calculatedColumnFormula>'Full Schedule'!K19</calculatedColumnFormula>
    </tableColumn>
    <tableColumn id="22" xr3:uid="{625CE93B-0EAD-4930-8DB5-A44BB627ECE3}" name="Column22" headerRowDxfId="802" dataDxfId="801">
      <calculatedColumnFormula>'Full Schedule'!L19</calculatedColumnFormula>
    </tableColumn>
    <tableColumn id="4" xr3:uid="{509237F8-2433-4315-847B-CB048F7A676B}" name="Column4" headerRowDxfId="800" dataDxfId="799">
      <calculatedColumnFormula>'Full Schedule'!T19</calculatedColumnFormula>
    </tableColumn>
    <tableColumn id="7" xr3:uid="{89A77D17-3D0D-4755-8DBB-18EC4ADD6A10}" name="Column7" headerRowDxfId="798" dataDxfId="797">
      <calculatedColumnFormula>'Full Schedule'!AI19</calculatedColumnFormula>
    </tableColumn>
    <tableColumn id="8" xr3:uid="{280315C0-CDA5-4DC4-91EE-21BFF5A21C0E}" name="Column8" headerRowDxfId="796" dataDxfId="795">
      <calculatedColumnFormula>'Full Schedule'!AO19</calculatedColumnFormula>
    </tableColumn>
    <tableColumn id="9" xr3:uid="{3485EC0C-68D2-436A-BBBB-9A8B55B27FFF}" name="Column9" headerRowDxfId="794" dataDxfId="793">
      <calculatedColumnFormula>'Full Schedule'!AV19</calculatedColumnFormula>
    </tableColumn>
    <tableColumn id="10" xr3:uid="{2F86EF18-45DD-4C51-8E6A-E741E277C5A7}" name="Column10" headerRowDxfId="792" dataDxfId="791">
      <calculatedColumnFormula>'Full Schedule'!BB19</calculatedColumnFormula>
    </tableColumn>
    <tableColumn id="11" xr3:uid="{2D70162C-4C44-42CB-BB37-C6ECD909BE50}" name="Column11" headerRowDxfId="790" dataDxfId="789">
      <calculatedColumnFormula>'Full Schedule'!BG19</calculatedColumnFormula>
    </tableColumn>
    <tableColumn id="12" xr3:uid="{2965838E-BF9E-4825-8634-31915E22E187}" name="Column12" headerRowDxfId="788" dataDxfId="787">
      <calculatedColumnFormula>'Full Schedule'!BL19</calculatedColumnFormula>
    </tableColumn>
    <tableColumn id="20" xr3:uid="{329CA72B-D59D-4E87-B10F-0965ECA95D0F}" name="Column20" headerRowDxfId="786" dataDxfId="785">
      <calculatedColumnFormula>'Full Schedule'!BV19</calculatedColumnFormula>
    </tableColumn>
    <tableColumn id="13" xr3:uid="{E23ABDB8-5DD7-47F4-92EC-21D6A46179E7}" name="Column13" headerRowDxfId="784" dataDxfId="783">
      <calculatedColumnFormula>'Full Schedule'!CC19</calculatedColumnFormula>
    </tableColumn>
    <tableColumn id="14" xr3:uid="{7A068236-E302-4ADE-A9B1-5C72FAE78F99}" name="Column14" headerRowDxfId="782" dataDxfId="781">
      <calculatedColumnFormula>'Full Schedule'!CH19</calculatedColumnFormula>
    </tableColumn>
    <tableColumn id="15" xr3:uid="{3B98107A-CC8C-4E1B-B00C-F1C1869DDDA6}" name="Column15" headerRowDxfId="780" dataDxfId="779">
      <calculatedColumnFormula>'Full Schedule'!CM19</calculatedColumnFormula>
    </tableColumn>
    <tableColumn id="16" xr3:uid="{46B068D3-3F23-4577-BB10-E2ACC5E99339}" name="Column16" headerRowDxfId="778" dataDxfId="777">
      <calculatedColumnFormula>'Full Schedule'!CR19</calculatedColumnFormula>
    </tableColumn>
    <tableColumn id="17" xr3:uid="{D46BAC9E-6A65-48E5-B72D-947030B1EA55}" name="Column17" headerRowDxfId="776" dataDxfId="775">
      <calculatedColumnFormula>'Full Schedule'!CW19</calculatedColumnFormula>
    </tableColumn>
    <tableColumn id="18" xr3:uid="{E42C414A-9E15-45FD-8F90-9CB5FB22B053}" name="Column18" headerRowDxfId="774" dataDxfId="773">
      <calculatedColumnFormula>'Full Schedule'!DB19</calculatedColumnFormula>
    </tableColumn>
    <tableColumn id="19" xr3:uid="{BF1B6283-CFE6-4119-ACCA-48A3772A07F6}" name="Column19" headerRowDxfId="772" dataDxfId="771">
      <calculatedColumnFormula>'Full Schedule'!DG19</calculatedColumnFormula>
    </tableColumn>
  </tableColumns>
  <tableStyleInfo name="Table Style 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5BF5C6D6-ABF1-4D51-9AA6-C0C5400AF6CA}" name="Table268" displayName="Table268" ref="A7:K9" headerRowCount="0" totalsRowShown="0" headerRowDxfId="770" headerRowBorderDxfId="769" tableBorderDxfId="768" totalsRowBorderDxfId="767">
  <tableColumns count="11">
    <tableColumn id="1" xr3:uid="{B3C0D49D-D691-427D-87AB-A4D74E346B4A}" name="Column1" headerRowDxfId="766" dataDxfId="765"/>
    <tableColumn id="2" xr3:uid="{0C6C6203-03D8-4416-9362-7DF5E63D5F0D}" name="Column3" headerRowDxfId="764"/>
    <tableColumn id="9" xr3:uid="{7692F244-1721-449B-BB06-5AA132812E72}" name="Column9" headerRowDxfId="763" dataDxfId="762"/>
    <tableColumn id="10" xr3:uid="{BC97BFF6-730E-4C3A-8061-8A4CD2674247}" name="Column10" headerRowDxfId="761" dataDxfId="760"/>
    <tableColumn id="11" xr3:uid="{3B954A91-C3FD-40E5-A242-8AB0E484B388}" name="Column11" headerRowDxfId="759" dataDxfId="758"/>
    <tableColumn id="12" xr3:uid="{FA76FFD2-EA06-4BAE-8140-00FCFBEED05C}" name="Column12" headerRowDxfId="757" dataDxfId="756"/>
    <tableColumn id="20" xr3:uid="{5148BE8E-77B8-491B-9136-4734ADB9C9E6}" name="Column2" headerRowDxfId="755"/>
    <tableColumn id="13" xr3:uid="{FED29E3A-54BE-42A4-8691-53DF10BB46BD}" name="Column13" headerRowDxfId="754" dataDxfId="753"/>
    <tableColumn id="14" xr3:uid="{4C40D5FB-3BA6-4F9C-BC5A-CB118933924E}" name="Column14" headerRowDxfId="752" dataDxfId="751"/>
    <tableColumn id="15" xr3:uid="{E63BEA62-7C5B-477E-999D-4D5C0529D9E1}" name="Column15" headerRowDxfId="750" dataDxfId="749"/>
    <tableColumn id="3" xr3:uid="{6E3D7A5E-7AE6-42B6-9B46-99D9837AE585}" name="Column4" headerRowDxfId="748" dataDxfId="747"/>
  </tableColumns>
  <tableStyleInfo name="Table Style 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9912C97F-2C98-4B17-ADB8-EC00402366B8}" name="Table379" displayName="Table379" ref="A11:K17" headerRowCount="0" totalsRowShown="0" headerRowDxfId="746" dataDxfId="744" headerRowBorderDxfId="745" tableBorderDxfId="743" totalsRowBorderDxfId="742">
  <tableColumns count="11">
    <tableColumn id="1" xr3:uid="{FD4CDD73-DCDE-46DA-A9C5-975E35FD720E}" name="Column1" headerRowDxfId="741" dataDxfId="740"/>
    <tableColumn id="2" xr3:uid="{7921C46A-9CD6-4F24-B75C-A74D286323C0}" name="Column3" headerRowDxfId="739" dataDxfId="738">
      <calculatedColumnFormula>'Full Schedule'!AV31</calculatedColumnFormula>
    </tableColumn>
    <tableColumn id="9" xr3:uid="{1F8A7872-8E91-413A-9175-D6077E71FD5C}" name="Column9" headerRowDxfId="737" dataDxfId="736">
      <calculatedColumnFormula>'Full Schedule'!BB31</calculatedColumnFormula>
    </tableColumn>
    <tableColumn id="10" xr3:uid="{88F4C2B4-8905-4C42-A55B-0B1326B78B30}" name="Column10" headerRowDxfId="735" dataDxfId="734">
      <calculatedColumnFormula>'Full Schedule'!BG31</calculatedColumnFormula>
    </tableColumn>
    <tableColumn id="11" xr3:uid="{8BF82761-8AFD-4738-94D8-58859406226C}" name="Column11" headerRowDxfId="733" dataDxfId="732">
      <calculatedColumnFormula>'Full Schedule'!BL31</calculatedColumnFormula>
    </tableColumn>
    <tableColumn id="12" xr3:uid="{DB185CFF-D565-4813-832F-1FEF5ED9B382}" name="Column12" headerRowDxfId="731" dataDxfId="730">
      <calculatedColumnFormula>'Full Schedule'!BV31</calculatedColumnFormula>
    </tableColumn>
    <tableColumn id="20" xr3:uid="{6DA2290C-443C-4079-B070-A8C129F3C690}" name="Column2" headerRowDxfId="729" dataDxfId="728">
      <calculatedColumnFormula>'Full Schedule'!CC31</calculatedColumnFormula>
    </tableColumn>
    <tableColumn id="13" xr3:uid="{7E988A8F-800F-4B4D-B813-0AC9F88AF954}" name="Column13" headerRowDxfId="727" dataDxfId="726">
      <calculatedColumnFormula>'Full Schedule'!CH31</calculatedColumnFormula>
    </tableColumn>
    <tableColumn id="14" xr3:uid="{122DD4E6-3631-4742-BDB8-90E9F95A6015}" name="Column14" headerRowDxfId="725" dataDxfId="724"/>
    <tableColumn id="15" xr3:uid="{0D7A1D75-5E39-4194-AF52-C9BDE6F26426}" name="Column15" headerRowDxfId="723" dataDxfId="722"/>
    <tableColumn id="3" xr3:uid="{03C376E5-CAA1-49B0-AB36-6A22BF4A1B9A}" name="Column4" headerRowDxfId="721" dataDxfId="720">
      <calculatedColumnFormula>'Full Schedule'!CW31</calculatedColumnFormula>
    </tableColumn>
  </tableColumns>
  <tableStyleInfo name="Table Style 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5E181157-C11E-42E2-9842-38D45DCC9EA8}" name="Table26810" displayName="Table26810" ref="A7:J9" headerRowCount="0" totalsRowShown="0" headerRowDxfId="719" headerRowBorderDxfId="718" tableBorderDxfId="717" totalsRowBorderDxfId="716">
  <tableColumns count="10">
    <tableColumn id="1" xr3:uid="{077BE85C-AB38-4740-84BE-A98B2D5C2E18}" name="Column1" headerRowDxfId="715" dataDxfId="714"/>
    <tableColumn id="2" xr3:uid="{A76C250F-6EE2-4E6F-AAFA-17E9EEE4241F}" name="Column3" headerRowDxfId="713"/>
    <tableColumn id="10" xr3:uid="{ADF05CB2-7EA9-4EF0-827D-455730BCFF25}" name="Column10" headerRowDxfId="712" dataDxfId="711"/>
    <tableColumn id="20" xr3:uid="{0D28A938-5D38-4DC1-B432-381E58D73416}" name="Column2" headerRowDxfId="710"/>
    <tableColumn id="13" xr3:uid="{3657BA10-34F1-4E2C-98AE-4886D5D1CD9C}" name="Column13" headerRowDxfId="709" dataDxfId="708"/>
    <tableColumn id="14" xr3:uid="{A6D71466-DAEC-4BDE-B47B-9DCCFF8AE461}" name="Column14" headerRowDxfId="707" dataDxfId="706"/>
    <tableColumn id="15" xr3:uid="{6F09CB8B-3C24-424A-9F04-39D4A1E14564}" name="Column15" headerRowDxfId="705" dataDxfId="704"/>
    <tableColumn id="16" xr3:uid="{4F964964-FA7C-42E5-85B4-CCD2AF09C2C8}" name="Column16" headerRowDxfId="703" dataDxfId="702"/>
    <tableColumn id="17" xr3:uid="{236FF1F4-0F25-4B49-A22B-19CE9BB9FFC7}" name="Column17" headerRowDxfId="701" dataDxfId="700"/>
    <tableColumn id="18" xr3:uid="{F4939B65-429C-4561-B015-20FF00D257C2}" name="Column18" headerRowDxfId="699" dataDxfId="698"/>
  </tableColumns>
  <tableStyleInfo name="Table Style 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8601A697-6D0D-4EAC-86DD-0B23EFEDDF41}" name="Table37911" displayName="Table37911" ref="A11:J17" headerRowCount="0" totalsRowShown="0" headerRowDxfId="697" dataDxfId="695" headerRowBorderDxfId="696" tableBorderDxfId="694" totalsRowBorderDxfId="693">
  <tableColumns count="10">
    <tableColumn id="1" xr3:uid="{A6BC4229-A155-4A90-A084-A72B991B4FCC}" name="Column1" headerRowDxfId="692" dataDxfId="691"/>
    <tableColumn id="2" xr3:uid="{63CE51A7-BC0C-458D-8FE5-D2F2F2A4E64D}" name="Column3" headerRowDxfId="690" dataDxfId="689">
      <calculatedColumnFormula>'Full Schedule'!BB43</calculatedColumnFormula>
    </tableColumn>
    <tableColumn id="10" xr3:uid="{D9C21CA2-4513-4F70-A35A-0402212B752B}" name="Column10" headerRowDxfId="688" dataDxfId="687">
      <calculatedColumnFormula>'Full Schedule'!BG43</calculatedColumnFormula>
    </tableColumn>
    <tableColumn id="20" xr3:uid="{39780ED8-5224-4526-8196-2739FECF3797}" name="Column2" headerRowDxfId="686" dataDxfId="685">
      <calculatedColumnFormula>'Full Schedule'!CC43</calculatedColumnFormula>
    </tableColumn>
    <tableColumn id="13" xr3:uid="{0FAED5DA-3EE5-4439-9F91-CDF72105B1F3}" name="Column13" headerRowDxfId="684" dataDxfId="683"/>
    <tableColumn id="14" xr3:uid="{8AF84E47-CDAD-4FAE-B5DF-A8004D328D53}" name="Column14" headerRowDxfId="682" dataDxfId="681"/>
    <tableColumn id="15" xr3:uid="{89282444-C14D-4D63-98C7-F323D4D51776}" name="Column15" headerRowDxfId="680" dataDxfId="679"/>
    <tableColumn id="16" xr3:uid="{C7888041-194A-45F0-B356-6F614DA238F2}" name="Column16" headerRowDxfId="678" dataDxfId="677"/>
    <tableColumn id="17" xr3:uid="{48F6494F-4A4C-4F9E-A83C-47C87F9B7A25}" name="Column17" headerRowDxfId="676" dataDxfId="675"/>
    <tableColumn id="18" xr3:uid="{9D7C4A6D-528E-43F2-82FB-85C0CA9FAE87}" name="Column18" headerRowDxfId="674" dataDxfId="673"/>
  </tableColumns>
  <tableStyleInfo name="Table Style 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330FAB08-79EA-4506-A30C-B055FF19AE2D}" name="Table2681012" displayName="Table2681012" ref="A7:J9" headerRowCount="0" totalsRowShown="0" headerRowDxfId="672" headerRowBorderDxfId="671" tableBorderDxfId="670" totalsRowBorderDxfId="669">
  <tableColumns count="10">
    <tableColumn id="1" xr3:uid="{7382AEFF-FAA2-40F8-933E-0331669B62ED}" name="Column1" headerRowDxfId="668" dataDxfId="667"/>
    <tableColumn id="4" xr3:uid="{D716A577-0C6C-4D16-8108-27CD6603679B}" name="Column4" headerRowDxfId="666"/>
    <tableColumn id="3" xr3:uid="{F9710DDF-0C1E-4F90-9B46-F73F4D8BDD40}" name="Column3" headerRowDxfId="665"/>
    <tableColumn id="12" xr3:uid="{9188D275-8E19-47F1-9776-326D20643F72}" name="Column12" headerRowDxfId="664" dataDxfId="663"/>
    <tableColumn id="20" xr3:uid="{DCFE1DC3-2454-4F33-B8ED-C82E35E039F9}" name="Column2" headerRowDxfId="662"/>
    <tableColumn id="13" xr3:uid="{32F9E365-9EFF-48D1-AAAB-64661148112B}" name="Column13" headerRowDxfId="661" dataDxfId="660"/>
    <tableColumn id="14" xr3:uid="{98FE721B-C38A-4C8C-99CC-32E84FA8818F}" name="Column14" headerRowDxfId="659" dataDxfId="658"/>
    <tableColumn id="15" xr3:uid="{23FBFBFA-0B99-4E7C-B993-7963D43CDEDC}" name="Column15" headerRowDxfId="657" dataDxfId="656"/>
    <tableColumn id="16" xr3:uid="{B3DCF8E8-CFEF-4260-8E20-3B2DE503F7CB}" name="Column16" headerRowDxfId="655" dataDxfId="654"/>
    <tableColumn id="17" xr3:uid="{5BC40DAD-D031-4358-A7C5-74987B76E720}" name="Column17" headerRowDxfId="653" dataDxfId="652"/>
  </tableColumns>
  <tableStyleInfo name="Table Style 1"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table" Target="../tables/table11.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14.xml"/><Relationship Id="rId2" Type="http://schemas.openxmlformats.org/officeDocument/2006/relationships/table" Target="../tables/table13.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16.xml"/><Relationship Id="rId2" Type="http://schemas.openxmlformats.org/officeDocument/2006/relationships/table" Target="../tables/table15.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3" Type="http://schemas.openxmlformats.org/officeDocument/2006/relationships/table" Target="../tables/table18.xml"/><Relationship Id="rId2" Type="http://schemas.openxmlformats.org/officeDocument/2006/relationships/table" Target="../tables/table17.x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3" Type="http://schemas.openxmlformats.org/officeDocument/2006/relationships/table" Target="../tables/table20.xml"/><Relationship Id="rId2" Type="http://schemas.openxmlformats.org/officeDocument/2006/relationships/table" Target="../tables/table19.x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3" Type="http://schemas.openxmlformats.org/officeDocument/2006/relationships/table" Target="../tables/table22.xml"/><Relationship Id="rId2" Type="http://schemas.openxmlformats.org/officeDocument/2006/relationships/table" Target="../tables/table21.xml"/><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3" Type="http://schemas.openxmlformats.org/officeDocument/2006/relationships/table" Target="../tables/table24.xml"/><Relationship Id="rId2" Type="http://schemas.openxmlformats.org/officeDocument/2006/relationships/table" Target="../tables/table23.xml"/><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3" Type="http://schemas.openxmlformats.org/officeDocument/2006/relationships/table" Target="../tables/table26.xml"/><Relationship Id="rId2" Type="http://schemas.openxmlformats.org/officeDocument/2006/relationships/table" Target="../tables/table25.xml"/><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3" Type="http://schemas.openxmlformats.org/officeDocument/2006/relationships/table" Target="../tables/table28.xml"/><Relationship Id="rId2" Type="http://schemas.openxmlformats.org/officeDocument/2006/relationships/table" Target="../tables/table27.xml"/><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3" Type="http://schemas.openxmlformats.org/officeDocument/2006/relationships/table" Target="../tables/table30.xml"/><Relationship Id="rId2" Type="http://schemas.openxmlformats.org/officeDocument/2006/relationships/table" Target="../tables/table29.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table" Target="../tables/table31.xml"/><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2" Type="http://schemas.openxmlformats.org/officeDocument/2006/relationships/table" Target="../tables/table33.xml"/><Relationship Id="rId1" Type="http://schemas.openxmlformats.org/officeDocument/2006/relationships/table" Target="../tables/table32.xml"/></Relationships>
</file>

<file path=xl/worksheets/_rels/sheet22.xml.rels><?xml version="1.0" encoding="UTF-8" standalone="yes"?>
<Relationships xmlns="http://schemas.openxmlformats.org/package/2006/relationships"><Relationship Id="rId2" Type="http://schemas.openxmlformats.org/officeDocument/2006/relationships/table" Target="../tables/table35.xml"/><Relationship Id="rId1" Type="http://schemas.openxmlformats.org/officeDocument/2006/relationships/table" Target="../tables/table34.xml"/></Relationships>
</file>

<file path=xl/worksheets/_rels/sheet23.xml.rels><?xml version="1.0" encoding="UTF-8" standalone="yes"?>
<Relationships xmlns="http://schemas.openxmlformats.org/package/2006/relationships"><Relationship Id="rId2" Type="http://schemas.openxmlformats.org/officeDocument/2006/relationships/table" Target="../tables/table36.xml"/><Relationship Id="rId1"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table" Target="../tables/table5.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table" Target="../tables/table7.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table" Target="../tables/table9.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3B15A8-6BC7-448C-8C86-DD9E4E438043}">
  <sheetPr codeName="Sheet18"/>
  <dimension ref="A1"/>
  <sheetViews>
    <sheetView zoomScale="90" zoomScaleNormal="90" workbookViewId="0">
      <selection activeCell="A36" sqref="A36"/>
    </sheetView>
  </sheetViews>
  <sheetFormatPr defaultRowHeight="15" x14ac:dyDescent="0.25"/>
  <sheetData/>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4E26A2-12D1-4DC3-B89E-413EA76A5824}">
  <sheetPr codeName="Sheet17"/>
  <dimension ref="A1:R22"/>
  <sheetViews>
    <sheetView workbookViewId="0">
      <selection activeCell="N11" sqref="N11"/>
    </sheetView>
  </sheetViews>
  <sheetFormatPr defaultColWidth="12.140625" defaultRowHeight="15" x14ac:dyDescent="0.25"/>
  <cols>
    <col min="1" max="1" width="15.7109375" style="8" customWidth="1"/>
  </cols>
  <sheetData>
    <row r="1" spans="1:18" ht="23.25" customHeight="1" thickBot="1" x14ac:dyDescent="0.35">
      <c r="A1" s="204" t="s">
        <v>88</v>
      </c>
      <c r="B1" s="205"/>
      <c r="C1" s="205"/>
      <c r="D1" s="205"/>
      <c r="E1" s="205"/>
      <c r="F1" s="205"/>
      <c r="G1" s="205"/>
      <c r="H1" s="205"/>
      <c r="I1" s="205"/>
      <c r="J1" s="205"/>
      <c r="K1" s="206"/>
    </row>
    <row r="2" spans="1:18" ht="16.149999999999999" customHeight="1" thickBot="1" x14ac:dyDescent="0.3">
      <c r="A2" s="202" t="s">
        <v>89</v>
      </c>
      <c r="B2" s="202"/>
      <c r="C2" s="202"/>
      <c r="D2" s="202"/>
      <c r="E2" s="207" t="s">
        <v>142</v>
      </c>
      <c r="F2" s="207"/>
      <c r="G2" s="207"/>
      <c r="H2" s="207"/>
      <c r="I2" s="207"/>
      <c r="J2" s="207"/>
      <c r="K2" s="207"/>
      <c r="L2" s="15"/>
      <c r="M2" s="15"/>
      <c r="N2" s="15"/>
      <c r="O2" s="15"/>
      <c r="P2" s="15"/>
      <c r="Q2" s="15"/>
      <c r="R2" s="15"/>
    </row>
    <row r="3" spans="1:18" ht="16.149999999999999" customHeight="1" thickBot="1" x14ac:dyDescent="0.3">
      <c r="A3" s="202" t="s">
        <v>90</v>
      </c>
      <c r="B3" s="202"/>
      <c r="C3" s="202"/>
      <c r="D3" s="202"/>
      <c r="E3" s="207" t="s">
        <v>104</v>
      </c>
      <c r="F3" s="207"/>
      <c r="G3" s="207"/>
      <c r="H3" s="207"/>
      <c r="I3" s="207"/>
      <c r="J3" s="207"/>
      <c r="K3" s="207"/>
      <c r="L3" s="15"/>
      <c r="M3" s="15"/>
      <c r="N3" s="15"/>
      <c r="O3" s="15"/>
      <c r="P3" s="15"/>
      <c r="Q3" s="15"/>
      <c r="R3" s="15"/>
    </row>
    <row r="4" spans="1:18" ht="16.149999999999999" customHeight="1" thickBot="1" x14ac:dyDescent="0.3">
      <c r="A4" s="202" t="s">
        <v>91</v>
      </c>
      <c r="B4" s="202"/>
      <c r="C4" s="202"/>
      <c r="D4" s="202"/>
      <c r="E4" s="203">
        <f>SUM('Full Schedule'!E65:E76)</f>
        <v>170.65722404148002</v>
      </c>
      <c r="F4" s="203"/>
      <c r="G4" s="203"/>
      <c r="H4" s="203"/>
      <c r="I4" s="203"/>
      <c r="J4" s="203"/>
      <c r="K4" s="203"/>
      <c r="L4" s="15"/>
      <c r="M4" s="15"/>
      <c r="N4" s="15"/>
      <c r="O4" s="15"/>
      <c r="P4" s="15"/>
      <c r="Q4" s="15"/>
      <c r="R4" s="15"/>
    </row>
    <row r="5" spans="1:18" ht="32.25" customHeight="1" thickBot="1" x14ac:dyDescent="0.3">
      <c r="A5" s="214" t="s">
        <v>107</v>
      </c>
      <c r="B5" s="214"/>
      <c r="C5" s="214"/>
      <c r="D5" s="214"/>
      <c r="E5" s="207">
        <v>2066</v>
      </c>
      <c r="F5" s="207"/>
      <c r="G5" s="207"/>
      <c r="H5" s="207"/>
      <c r="I5" s="207"/>
      <c r="J5" s="207"/>
      <c r="K5" s="207"/>
      <c r="L5" s="15"/>
      <c r="M5" s="15"/>
      <c r="N5" s="15"/>
      <c r="O5" s="15"/>
      <c r="P5" s="15"/>
      <c r="Q5" s="15"/>
      <c r="R5" s="15"/>
    </row>
    <row r="6" spans="1:18" ht="16.149999999999999" customHeight="1" thickBot="1" x14ac:dyDescent="0.3">
      <c r="A6" s="202" t="s">
        <v>92</v>
      </c>
      <c r="B6" s="202"/>
      <c r="C6" s="202"/>
      <c r="D6" s="202"/>
      <c r="E6" s="207" t="s">
        <v>227</v>
      </c>
      <c r="F6" s="207"/>
      <c r="G6" s="207"/>
      <c r="H6" s="207"/>
      <c r="I6" s="207"/>
      <c r="J6" s="207"/>
      <c r="K6" s="207"/>
      <c r="L6" s="15"/>
      <c r="M6" s="15"/>
      <c r="N6" s="15"/>
      <c r="O6" s="15"/>
      <c r="P6" s="15"/>
      <c r="Q6" s="15"/>
      <c r="R6" s="15"/>
    </row>
    <row r="7" spans="1:18" ht="31.15" customHeight="1" thickBot="1" x14ac:dyDescent="0.3">
      <c r="A7" s="5" t="s">
        <v>93</v>
      </c>
      <c r="B7" s="23">
        <v>60976</v>
      </c>
      <c r="C7" s="12">
        <v>62802</v>
      </c>
      <c r="D7" s="13">
        <v>64629</v>
      </c>
      <c r="E7" s="13">
        <v>68281</v>
      </c>
      <c r="F7" s="14">
        <v>70838</v>
      </c>
      <c r="G7" s="14">
        <v>72664</v>
      </c>
      <c r="H7" s="14"/>
      <c r="I7" s="14"/>
      <c r="J7" s="14"/>
      <c r="K7" s="14"/>
      <c r="L7" s="13"/>
    </row>
    <row r="8" spans="1:18" ht="31.15" customHeight="1" thickBot="1" x14ac:dyDescent="0.3">
      <c r="A8" s="5" t="s">
        <v>94</v>
      </c>
      <c r="B8" s="117">
        <f>'Full Schedule'!BB66</f>
        <v>7.1016621999999998</v>
      </c>
      <c r="C8" s="117">
        <f>'Full Schedule'!BG66</f>
        <v>42.609973199999999</v>
      </c>
      <c r="D8" s="116">
        <f>'Full Schedule'!BL66</f>
        <v>75.91815276470588</v>
      </c>
      <c r="E8" s="116">
        <f>'Full Schedule'!BV66</f>
        <v>124.93346041176471</v>
      </c>
      <c r="F8" s="120">
        <f>'Full Schedule'!CC66</f>
        <v>162.49994700000002</v>
      </c>
      <c r="G8" s="120">
        <f>'Full Schedule'!CH66</f>
        <v>170.65724900000001</v>
      </c>
      <c r="H8" s="120"/>
      <c r="I8" s="120"/>
      <c r="J8" s="120"/>
      <c r="K8" s="120"/>
      <c r="L8" s="116"/>
    </row>
    <row r="9" spans="1:18" ht="31.15" customHeight="1" thickBot="1" x14ac:dyDescent="0.3">
      <c r="A9" s="6" t="s">
        <v>95</v>
      </c>
      <c r="B9" s="12">
        <v>62802</v>
      </c>
      <c r="C9" s="13">
        <v>64629</v>
      </c>
      <c r="D9" s="13">
        <v>68281</v>
      </c>
      <c r="E9" s="14">
        <v>70838</v>
      </c>
      <c r="F9" s="14">
        <v>72664</v>
      </c>
      <c r="G9" s="14">
        <v>74489</v>
      </c>
      <c r="H9" s="14">
        <v>76316</v>
      </c>
      <c r="I9" s="14">
        <v>78142</v>
      </c>
      <c r="J9" s="14">
        <v>79968</v>
      </c>
      <c r="K9" s="14">
        <v>81794</v>
      </c>
      <c r="L9" s="14">
        <v>83621</v>
      </c>
    </row>
    <row r="10" spans="1:18" ht="30.75" thickBot="1" x14ac:dyDescent="0.3">
      <c r="A10" s="7" t="s">
        <v>96</v>
      </c>
      <c r="B10" s="215" t="s">
        <v>97</v>
      </c>
      <c r="C10" s="216"/>
      <c r="D10" s="216"/>
      <c r="E10" s="216"/>
      <c r="F10" s="216"/>
      <c r="G10" s="216"/>
      <c r="H10" s="216"/>
      <c r="I10" s="216"/>
      <c r="J10" s="216"/>
      <c r="K10" s="217"/>
    </row>
    <row r="11" spans="1:18" ht="15.75" thickBot="1" x14ac:dyDescent="0.3">
      <c r="A11" s="110" t="s">
        <v>21</v>
      </c>
      <c r="B11" s="111">
        <f>'Full Schedule'!BG67</f>
        <v>7.1016621999999998</v>
      </c>
      <c r="C11" s="113">
        <f>'Full Schedule'!BL67</f>
        <v>42.609973199999999</v>
      </c>
      <c r="D11" s="113">
        <f>'Full Schedule'!BV67</f>
        <v>75.91815276470588</v>
      </c>
      <c r="E11" s="113">
        <f>'Full Schedule'!CC67</f>
        <v>124.93346041176471</v>
      </c>
      <c r="F11" s="113">
        <f>'Full Schedule'!CH67</f>
        <v>162.49994700000002</v>
      </c>
      <c r="G11" s="111">
        <f>'Full Schedule'!CM67</f>
        <v>170.65724900000001</v>
      </c>
      <c r="H11" s="114"/>
      <c r="I11" s="114"/>
      <c r="J11" s="114"/>
      <c r="K11" s="114"/>
      <c r="L11" s="113"/>
    </row>
    <row r="12" spans="1:18" s="93" customFormat="1" ht="15.75" thickBot="1" x14ac:dyDescent="0.3">
      <c r="A12" s="110" t="s">
        <v>22</v>
      </c>
      <c r="B12" s="112">
        <f>'Full Schedule'!BG68</f>
        <v>7.1016621999999998</v>
      </c>
      <c r="C12" s="111">
        <f>'Full Schedule'!BL68</f>
        <v>42.609973199999999</v>
      </c>
      <c r="D12" s="111">
        <f>'Full Schedule'!BV68</f>
        <v>75.91815276470588</v>
      </c>
      <c r="E12" s="111">
        <f>'Full Schedule'!CC68</f>
        <v>124.93346041176471</v>
      </c>
      <c r="F12" s="111">
        <f>'Full Schedule'!CH68</f>
        <v>162.49994700000002</v>
      </c>
      <c r="G12" s="111">
        <f>'Full Schedule'!CM68</f>
        <v>170.65724900000001</v>
      </c>
      <c r="H12" s="111"/>
      <c r="I12" s="111"/>
      <c r="J12" s="111"/>
      <c r="K12" s="111"/>
      <c r="L12" s="111"/>
    </row>
    <row r="13" spans="1:18" ht="15.75" thickBot="1" x14ac:dyDescent="0.3">
      <c r="A13" s="110" t="s">
        <v>24</v>
      </c>
      <c r="B13" s="112">
        <f>'Full Schedule'!BG69</f>
        <v>7.1016621999999998</v>
      </c>
      <c r="C13" s="111">
        <f>'Full Schedule'!BL69</f>
        <v>42.609973199999999</v>
      </c>
      <c r="D13" s="111">
        <f>'Full Schedule'!BV69</f>
        <v>75.91815276470588</v>
      </c>
      <c r="E13" s="111">
        <f>'Full Schedule'!CC69</f>
        <v>124.93346041176471</v>
      </c>
      <c r="F13" s="111">
        <f>'Full Schedule'!CH69</f>
        <v>162.49994700000002</v>
      </c>
      <c r="G13" s="111">
        <f>'Full Schedule'!CM69</f>
        <v>170.65724900000001</v>
      </c>
      <c r="H13" s="114"/>
      <c r="I13" s="114"/>
      <c r="J13" s="114"/>
      <c r="K13" s="114"/>
      <c r="L13" s="111"/>
    </row>
    <row r="14" spans="1:18" ht="15.75" thickBot="1" x14ac:dyDescent="0.3">
      <c r="A14" s="110" t="s">
        <v>25</v>
      </c>
      <c r="B14" s="112">
        <f>'Full Schedule'!BG70</f>
        <v>7.1016621999999998</v>
      </c>
      <c r="C14" s="111">
        <f>'Full Schedule'!BL70</f>
        <v>42.609973199999999</v>
      </c>
      <c r="D14" s="111">
        <f>'Full Schedule'!BV70</f>
        <v>75.91815276470588</v>
      </c>
      <c r="E14" s="111">
        <f>'Full Schedule'!CC70</f>
        <v>124.93346041176471</v>
      </c>
      <c r="F14" s="111">
        <f>'Full Schedule'!CH70</f>
        <v>162.49994700000002</v>
      </c>
      <c r="G14" s="111">
        <f>'Full Schedule'!CM70</f>
        <v>170.65724900000001</v>
      </c>
      <c r="H14" s="114"/>
      <c r="I14" s="114"/>
      <c r="J14" s="114"/>
      <c r="K14" s="114"/>
      <c r="L14" s="111"/>
    </row>
    <row r="15" spans="1:18" ht="15.75" thickBot="1" x14ac:dyDescent="0.3">
      <c r="A15" s="110" t="s">
        <v>27</v>
      </c>
      <c r="B15" s="112">
        <f>'Full Schedule'!BG71</f>
        <v>7.1016621999999998</v>
      </c>
      <c r="C15" s="111">
        <f>'Full Schedule'!BL71</f>
        <v>42.609973199999999</v>
      </c>
      <c r="D15" s="111">
        <f>'Full Schedule'!BV71</f>
        <v>75.91815276470588</v>
      </c>
      <c r="E15" s="111">
        <f>'Full Schedule'!CC71</f>
        <v>124.93346041176471</v>
      </c>
      <c r="F15" s="111">
        <f>'Full Schedule'!CH71</f>
        <v>162.49994700000002</v>
      </c>
      <c r="G15" s="111">
        <f>'Full Schedule'!CM71</f>
        <v>170.65724900000001</v>
      </c>
      <c r="H15" s="114"/>
      <c r="I15" s="114"/>
      <c r="J15" s="114"/>
      <c r="K15" s="114"/>
      <c r="L15" s="111"/>
    </row>
    <row r="16" spans="1:18" ht="15.75" thickBot="1" x14ac:dyDescent="0.3">
      <c r="A16" s="110" t="s">
        <v>28</v>
      </c>
      <c r="B16" s="112">
        <f>'Full Schedule'!BG72</f>
        <v>0</v>
      </c>
      <c r="C16" s="111">
        <f>'Full Schedule'!BL72</f>
        <v>7.1016621999999998</v>
      </c>
      <c r="D16" s="111">
        <f>'Full Schedule'!BV72</f>
        <v>75.91815276470588</v>
      </c>
      <c r="E16" s="111">
        <f>'Full Schedule'!CC72</f>
        <v>75.91815276470588</v>
      </c>
      <c r="F16" s="111">
        <f>'Full Schedule'!CH72</f>
        <v>124.93346041176471</v>
      </c>
      <c r="G16" s="111">
        <f>'Full Schedule'!CM72</f>
        <v>162.49994700000002</v>
      </c>
      <c r="H16" s="114">
        <f>'Full Schedule'!CR72</f>
        <v>170.65724900000001</v>
      </c>
      <c r="I16" s="114"/>
      <c r="J16" s="114"/>
      <c r="K16" s="114"/>
      <c r="L16" s="111"/>
    </row>
    <row r="17" spans="1:12" x14ac:dyDescent="0.25">
      <c r="A17" s="118" t="s">
        <v>30</v>
      </c>
      <c r="B17" s="119">
        <f>'Full Schedule'!BG73</f>
        <v>0</v>
      </c>
      <c r="C17" s="114">
        <f>'Full Schedule'!BL73</f>
        <v>0</v>
      </c>
      <c r="D17" s="114">
        <f>'Full Schedule'!BV73</f>
        <v>0</v>
      </c>
      <c r="E17" s="114">
        <f>'Full Schedule'!CC73</f>
        <v>0</v>
      </c>
      <c r="F17" s="114">
        <f>'Full Schedule'!CH73</f>
        <v>7.1016621999999998</v>
      </c>
      <c r="G17" s="114">
        <f>'Full Schedule'!CM73</f>
        <v>42.609973199999999</v>
      </c>
      <c r="H17" s="114">
        <f>'Full Schedule'!CR73</f>
        <v>75.91815276470588</v>
      </c>
      <c r="I17" s="114">
        <f>'Full Schedule'!CW73</f>
        <v>75.91815276470588</v>
      </c>
      <c r="J17" s="114">
        <f>'Full Schedule'!DB73</f>
        <v>124.93346041176471</v>
      </c>
      <c r="K17" s="114">
        <f>'Full Schedule'!DG73</f>
        <v>162.49994700000002</v>
      </c>
      <c r="L17" s="114">
        <f>'Full Schedule'!DL73</f>
        <v>170.65724900000001</v>
      </c>
    </row>
    <row r="18" spans="1:12" ht="15.75" thickBot="1" x14ac:dyDescent="0.3"/>
    <row r="19" spans="1:12" x14ac:dyDescent="0.25">
      <c r="A19" s="218" t="s">
        <v>98</v>
      </c>
      <c r="B19" s="219"/>
      <c r="C19" s="219"/>
      <c r="D19" s="219"/>
      <c r="E19" s="219"/>
      <c r="F19" s="219"/>
      <c r="G19" s="219"/>
      <c r="H19" s="219"/>
      <c r="I19" s="219"/>
      <c r="J19" s="219"/>
      <c r="K19" s="220"/>
    </row>
    <row r="20" spans="1:12" x14ac:dyDescent="0.25">
      <c r="A20" s="208" t="s">
        <v>99</v>
      </c>
      <c r="B20" s="209"/>
      <c r="C20" s="209"/>
      <c r="D20" s="209"/>
      <c r="E20" s="209"/>
      <c r="F20" s="209"/>
      <c r="G20" s="209"/>
      <c r="H20" s="209"/>
      <c r="I20" s="209"/>
      <c r="J20" s="209"/>
      <c r="K20" s="210"/>
    </row>
    <row r="21" spans="1:12" x14ac:dyDescent="0.25">
      <c r="A21" s="208" t="s">
        <v>100</v>
      </c>
      <c r="B21" s="209"/>
      <c r="C21" s="209"/>
      <c r="D21" s="209"/>
      <c r="E21" s="209"/>
      <c r="F21" s="209"/>
      <c r="G21" s="209"/>
      <c r="H21" s="209"/>
      <c r="I21" s="209"/>
      <c r="J21" s="209"/>
      <c r="K21" s="210"/>
    </row>
    <row r="22" spans="1:12" ht="15.75" thickBot="1" x14ac:dyDescent="0.3">
      <c r="A22" s="211" t="s">
        <v>101</v>
      </c>
      <c r="B22" s="212"/>
      <c r="C22" s="212"/>
      <c r="D22" s="212"/>
      <c r="E22" s="212"/>
      <c r="F22" s="212"/>
      <c r="G22" s="212"/>
      <c r="H22" s="212"/>
      <c r="I22" s="212"/>
      <c r="J22" s="212"/>
      <c r="K22" s="213"/>
    </row>
  </sheetData>
  <mergeCells count="16">
    <mergeCell ref="A20:K20"/>
    <mergeCell ref="A21:K21"/>
    <mergeCell ref="A22:K22"/>
    <mergeCell ref="A5:D5"/>
    <mergeCell ref="E5:K5"/>
    <mergeCell ref="A6:D6"/>
    <mergeCell ref="E6:K6"/>
    <mergeCell ref="B10:K10"/>
    <mergeCell ref="A19:K19"/>
    <mergeCell ref="A4:D4"/>
    <mergeCell ref="E4:K4"/>
    <mergeCell ref="A1:K1"/>
    <mergeCell ref="A2:D2"/>
    <mergeCell ref="E2:K2"/>
    <mergeCell ref="A3:D3"/>
    <mergeCell ref="E3:K3"/>
  </mergeCells>
  <conditionalFormatting sqref="C7:D7 L7 B9:C9 H9:J9">
    <cfRule type="containsText" dxfId="66" priority="7" operator="containsText" text="10/12/xxxx">
      <formula>NOT(ISERROR(SEARCH("10/12/xxxx",B7)))</formula>
    </cfRule>
  </conditionalFormatting>
  <conditionalFormatting sqref="E7 D9">
    <cfRule type="containsText" dxfId="65" priority="2" operator="containsText" text="10/12/xxxx">
      <formula>NOT(ISERROR(SEARCH("10/12/xxxx",D7)))</formula>
    </cfRule>
  </conditionalFormatting>
  <conditionalFormatting sqref="F7:G7 E9:G9">
    <cfRule type="containsText" dxfId="64" priority="8" operator="containsText" text="10/12/xxxx">
      <formula>NOT(ISERROR(SEARCH("10/12/xxxx",E7)))</formula>
    </cfRule>
  </conditionalFormatting>
  <conditionalFormatting sqref="H7">
    <cfRule type="containsText" dxfId="63" priority="5" operator="containsText" text="10/12/xxxx">
      <formula>NOT(ISERROR(SEARCH("10/12/xxxx",H7)))</formula>
    </cfRule>
  </conditionalFormatting>
  <conditionalFormatting sqref="I7:K7">
    <cfRule type="containsText" dxfId="62" priority="4" operator="containsText" text="10/12/xxxx">
      <formula>NOT(ISERROR(SEARCH("10/12/xxxx",I7)))</formula>
    </cfRule>
  </conditionalFormatting>
  <conditionalFormatting sqref="K9">
    <cfRule type="containsText" dxfId="61" priority="6" operator="containsText" text="10/12/xxxx">
      <formula>NOT(ISERROR(SEARCH("10/12/xxxx",K9)))</formula>
    </cfRule>
  </conditionalFormatting>
  <conditionalFormatting sqref="L9">
    <cfRule type="containsText" dxfId="60" priority="1" operator="containsText" text="10/12/xxxx">
      <formula>NOT(ISERROR(SEARCH("10/12/xxxx",L9)))</formula>
    </cfRule>
  </conditionalFormatting>
  <dataValidations count="5">
    <dataValidation allowBlank="1" showInputMessage="1" showErrorMessage="1" promptTitle="Rehabilitation Milestone" prompt="Insert the Rehabilitation Milestone number here (RM#)" sqref="A11:A17" xr:uid="{8CCA0D27-D13D-4089-8251-83FB24B9078D}"/>
    <dataValidation allowBlank="1" showInputMessage="1" showErrorMessage="1" prompt="Please input the correct Rehabilitation Area number (RA#)" sqref="E2:R2" xr:uid="{2F53B8D6-99F7-4A9C-8AE1-0979DE42E3E0}"/>
    <dataValidation allowBlank="1" showInputMessage="1" showErrorMessage="1" promptTitle="Insert Date" prompt="Please insert the date the area is available for rehabilitation" sqref="C7:L7 B9:L9" xr:uid="{A2507B26-2587-4BA5-AA7E-98F052BFC854}"/>
    <dataValidation allowBlank="1" showInputMessage="1" showErrorMessage="1" promptTitle="Insert Area (ha)" prompt="Please insert the cumulative area achieved in hectares (ha) as required" sqref="B13:B17 B11:F12" xr:uid="{5FD56FE2-A661-4922-BE73-E7F801D9D3E8}"/>
    <dataValidation allowBlank="1" showInputMessage="1" showErrorMessage="1" promptTitle="Insert Area (ha)" prompt="Please insert the cumulative area available in hectares (ha)" sqref="B8:L8" xr:uid="{B574A79A-50B3-4256-9224-52D11CB17219}"/>
  </dataValidations>
  <pageMargins left="0.7" right="0.7" top="0.75" bottom="0.75" header="0.3" footer="0.3"/>
  <pageSetup paperSize="9" orientation="portrait" r:id="rId1"/>
  <tableParts count="2">
    <tablePart r:id="rId2"/>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491B3B-822C-4815-9CA2-6A9AFA500695}">
  <sheetPr codeName="Sheet7"/>
  <dimension ref="A1:N22"/>
  <sheetViews>
    <sheetView workbookViewId="0">
      <selection activeCell="P11" sqref="P11"/>
    </sheetView>
  </sheetViews>
  <sheetFormatPr defaultColWidth="12.140625" defaultRowHeight="15" x14ac:dyDescent="0.25"/>
  <cols>
    <col min="1" max="1" width="15.7109375" style="8" customWidth="1"/>
  </cols>
  <sheetData>
    <row r="1" spans="1:14" ht="23.25" customHeight="1" thickBot="1" x14ac:dyDescent="0.35">
      <c r="A1" s="204" t="s">
        <v>88</v>
      </c>
      <c r="B1" s="205"/>
      <c r="C1" s="205"/>
      <c r="D1" s="205"/>
      <c r="E1" s="205"/>
      <c r="F1" s="205"/>
      <c r="G1" s="205"/>
      <c r="H1" s="205"/>
      <c r="I1" s="205"/>
      <c r="J1" s="205"/>
      <c r="K1" s="206"/>
    </row>
    <row r="2" spans="1:14" ht="16.149999999999999" customHeight="1" thickBot="1" x14ac:dyDescent="0.3">
      <c r="A2" s="202" t="s">
        <v>89</v>
      </c>
      <c r="B2" s="202"/>
      <c r="C2" s="202"/>
      <c r="D2" s="202"/>
      <c r="E2" s="207" t="s">
        <v>143</v>
      </c>
      <c r="F2" s="207"/>
      <c r="G2" s="207"/>
      <c r="H2" s="207"/>
      <c r="I2" s="207"/>
      <c r="J2" s="207"/>
      <c r="K2" s="207"/>
    </row>
    <row r="3" spans="1:14" ht="16.149999999999999" customHeight="1" thickBot="1" x14ac:dyDescent="0.3">
      <c r="A3" s="202" t="s">
        <v>90</v>
      </c>
      <c r="B3" s="202"/>
      <c r="C3" s="202"/>
      <c r="D3" s="202"/>
      <c r="E3" s="207" t="s">
        <v>136</v>
      </c>
      <c r="F3" s="207"/>
      <c r="G3" s="207"/>
      <c r="H3" s="207"/>
      <c r="I3" s="207"/>
      <c r="J3" s="207"/>
      <c r="K3" s="207"/>
    </row>
    <row r="4" spans="1:14" ht="16.149999999999999" customHeight="1" thickBot="1" x14ac:dyDescent="0.3">
      <c r="A4" s="202" t="s">
        <v>91</v>
      </c>
      <c r="B4" s="202"/>
      <c r="C4" s="202"/>
      <c r="D4" s="202"/>
      <c r="E4" s="203">
        <f>SUM('Full Schedule'!E77:E88)</f>
        <v>245.08575957899998</v>
      </c>
      <c r="F4" s="203"/>
      <c r="G4" s="203"/>
      <c r="H4" s="203"/>
      <c r="I4" s="203"/>
      <c r="J4" s="203"/>
      <c r="K4" s="203"/>
    </row>
    <row r="5" spans="1:14" ht="32.25" customHeight="1" thickBot="1" x14ac:dyDescent="0.3">
      <c r="A5" s="214" t="s">
        <v>107</v>
      </c>
      <c r="B5" s="214"/>
      <c r="C5" s="214"/>
      <c r="D5" s="214"/>
      <c r="E5" s="207">
        <v>2022</v>
      </c>
      <c r="F5" s="207"/>
      <c r="G5" s="207"/>
      <c r="H5" s="207"/>
      <c r="I5" s="207"/>
      <c r="J5" s="207"/>
      <c r="K5" s="207"/>
    </row>
    <row r="6" spans="1:14" ht="16.149999999999999" customHeight="1" thickBot="1" x14ac:dyDescent="0.3">
      <c r="A6" s="202" t="s">
        <v>92</v>
      </c>
      <c r="B6" s="202"/>
      <c r="C6" s="202"/>
      <c r="D6" s="202"/>
      <c r="E6" s="207" t="s">
        <v>9</v>
      </c>
      <c r="F6" s="207"/>
      <c r="G6" s="207"/>
      <c r="H6" s="207"/>
      <c r="I6" s="207"/>
      <c r="J6" s="207"/>
      <c r="K6" s="207"/>
    </row>
    <row r="7" spans="1:14" ht="31.15" customHeight="1" thickBot="1" x14ac:dyDescent="0.3">
      <c r="A7" s="5" t="s">
        <v>93</v>
      </c>
      <c r="B7" s="12">
        <v>44905</v>
      </c>
      <c r="C7" s="12">
        <v>45270</v>
      </c>
      <c r="D7" s="12">
        <v>45636</v>
      </c>
      <c r="E7" s="12">
        <v>46731</v>
      </c>
      <c r="F7" s="12">
        <v>48558</v>
      </c>
      <c r="G7" s="12">
        <v>50384</v>
      </c>
      <c r="H7" s="12">
        <v>52210</v>
      </c>
      <c r="I7" s="12">
        <v>54036</v>
      </c>
      <c r="J7" s="12">
        <v>56228</v>
      </c>
      <c r="K7" s="12">
        <v>58785</v>
      </c>
      <c r="L7" s="12">
        <v>60976</v>
      </c>
      <c r="M7" s="12">
        <v>62802</v>
      </c>
      <c r="N7" s="13"/>
    </row>
    <row r="8" spans="1:14" ht="31.15" customHeight="1" thickBot="1" x14ac:dyDescent="0.3">
      <c r="A8" s="5" t="s">
        <v>94</v>
      </c>
      <c r="B8" s="115">
        <f>'Full Schedule'!J78</f>
        <v>5.9891030000000001</v>
      </c>
      <c r="C8" s="115">
        <f>'Full Schedule'!K78</f>
        <v>11.069856999999999</v>
      </c>
      <c r="D8" s="115">
        <f>'Full Schedule'!L78</f>
        <v>11.069856999999999</v>
      </c>
      <c r="E8" s="115">
        <f>'Full Schedule'!O78</f>
        <v>11.069856999999999</v>
      </c>
      <c r="F8" s="115">
        <f>'Full Schedule'!T78</f>
        <v>14.998428428571428</v>
      </c>
      <c r="G8" s="115">
        <f>'Full Schedule'!Y78</f>
        <v>18.926999857142857</v>
      </c>
      <c r="H8" s="115">
        <f>'Full Schedule'!AD78</f>
        <v>22.069856999999999</v>
      </c>
      <c r="I8" s="115">
        <f>'Full Schedule'!AI78</f>
        <v>33.833415076923075</v>
      </c>
      <c r="J8" s="115">
        <f>'Full Schedule'!AO78</f>
        <v>104.41476353846154</v>
      </c>
      <c r="K8" s="115">
        <f>'Full Schedule'!AV78</f>
        <v>182.54410899999999</v>
      </c>
      <c r="L8" s="115">
        <f>'Full Schedule'!BB78</f>
        <v>224.41854316666667</v>
      </c>
      <c r="M8" s="117">
        <f>'Full Schedule'!BG78</f>
        <v>245.090789</v>
      </c>
      <c r="N8" s="116"/>
    </row>
    <row r="9" spans="1:14" ht="31.15" customHeight="1" thickBot="1" x14ac:dyDescent="0.3">
      <c r="A9" s="6" t="s">
        <v>95</v>
      </c>
      <c r="B9" s="12">
        <v>45270</v>
      </c>
      <c r="C9" s="12">
        <v>45636</v>
      </c>
      <c r="D9" s="12">
        <v>46001</v>
      </c>
      <c r="E9" s="12">
        <v>48558</v>
      </c>
      <c r="F9" s="12">
        <v>50384</v>
      </c>
      <c r="G9" s="12">
        <v>52210</v>
      </c>
      <c r="H9" s="12">
        <v>54036</v>
      </c>
      <c r="I9" s="12">
        <v>56228</v>
      </c>
      <c r="J9" s="12">
        <v>58785</v>
      </c>
      <c r="K9" s="12">
        <v>60976</v>
      </c>
      <c r="L9" s="12">
        <v>62802</v>
      </c>
      <c r="M9" s="13">
        <v>64629</v>
      </c>
      <c r="N9" s="14">
        <v>68281</v>
      </c>
    </row>
    <row r="10" spans="1:14" ht="30.75" thickBot="1" x14ac:dyDescent="0.3">
      <c r="A10" s="7" t="s">
        <v>96</v>
      </c>
      <c r="B10" s="215" t="s">
        <v>97</v>
      </c>
      <c r="C10" s="216"/>
      <c r="D10" s="216"/>
      <c r="E10" s="216"/>
      <c r="F10" s="216"/>
      <c r="G10" s="216"/>
      <c r="H10" s="216"/>
      <c r="I10" s="216"/>
      <c r="J10" s="216"/>
      <c r="K10" s="217"/>
    </row>
    <row r="11" spans="1:14" ht="15.75" thickBot="1" x14ac:dyDescent="0.3">
      <c r="A11" s="110" t="s">
        <v>21</v>
      </c>
      <c r="B11" s="111">
        <f>'Full Schedule'!K79</f>
        <v>5.9891030000000001</v>
      </c>
      <c r="C11" s="111">
        <f>'Full Schedule'!L79</f>
        <v>11.069856999999999</v>
      </c>
      <c r="D11" s="111">
        <f>'Full Schedule'!M79</f>
        <v>11.069856999999999</v>
      </c>
      <c r="E11" s="111">
        <f>'Full Schedule'!T79</f>
        <v>11.069856999999999</v>
      </c>
      <c r="F11" s="111">
        <f>'Full Schedule'!Y79</f>
        <v>14.998428428571428</v>
      </c>
      <c r="G11" s="111">
        <f>'Full Schedule'!AD79</f>
        <v>18.926999857142857</v>
      </c>
      <c r="H11" s="111">
        <f>'Full Schedule'!AI79</f>
        <v>22.069856999999999</v>
      </c>
      <c r="I11" s="111">
        <f>'Full Schedule'!AO79</f>
        <v>33.833415076923075</v>
      </c>
      <c r="J11" s="111">
        <f>'Full Schedule'!AV79</f>
        <v>104.41476353846154</v>
      </c>
      <c r="K11" s="111">
        <f>'Full Schedule'!BB79</f>
        <v>182.54410899999999</v>
      </c>
      <c r="L11" s="111">
        <f>'Full Schedule'!BG79</f>
        <v>224.41854316666667</v>
      </c>
      <c r="M11" s="113">
        <f>'Full Schedule'!BL79</f>
        <v>245.090789</v>
      </c>
      <c r="N11" s="113"/>
    </row>
    <row r="12" spans="1:14" s="93" customFormat="1" ht="15.75" thickBot="1" x14ac:dyDescent="0.3">
      <c r="A12" s="110" t="s">
        <v>22</v>
      </c>
      <c r="B12" s="111">
        <f>'Full Schedule'!K80</f>
        <v>5.9891030000000001</v>
      </c>
      <c r="C12" s="111">
        <f>'Full Schedule'!L80</f>
        <v>11.069856999999999</v>
      </c>
      <c r="D12" s="111">
        <f>'Full Schedule'!M80</f>
        <v>11.069856999999999</v>
      </c>
      <c r="E12" s="111">
        <f>'Full Schedule'!T80</f>
        <v>11.069856999999999</v>
      </c>
      <c r="F12" s="111">
        <f>'Full Schedule'!Y80</f>
        <v>14.998428428571428</v>
      </c>
      <c r="G12" s="111">
        <f>'Full Schedule'!AD80</f>
        <v>18.926999857142857</v>
      </c>
      <c r="H12" s="111">
        <f>'Full Schedule'!AI80</f>
        <v>22.069856999999999</v>
      </c>
      <c r="I12" s="111">
        <f>'Full Schedule'!AO80</f>
        <v>33.833415076923075</v>
      </c>
      <c r="J12" s="111">
        <f>'Full Schedule'!AV80</f>
        <v>104.41476353846154</v>
      </c>
      <c r="K12" s="111">
        <f>'Full Schedule'!BB80</f>
        <v>182.54410899999999</v>
      </c>
      <c r="L12" s="112">
        <f>'Full Schedule'!BG80</f>
        <v>224.41854316666667</v>
      </c>
      <c r="M12" s="111">
        <f>'Full Schedule'!BL80</f>
        <v>245.090789</v>
      </c>
      <c r="N12" s="111"/>
    </row>
    <row r="13" spans="1:14" ht="15.75" thickBot="1" x14ac:dyDescent="0.3">
      <c r="A13" s="110" t="s">
        <v>24</v>
      </c>
      <c r="B13" s="111">
        <f>'Full Schedule'!K81</f>
        <v>5.9891030000000001</v>
      </c>
      <c r="C13" s="111">
        <f>'Full Schedule'!L81</f>
        <v>11.069856999999999</v>
      </c>
      <c r="D13" s="111">
        <f>'Full Schedule'!M81</f>
        <v>11.069856999999999</v>
      </c>
      <c r="E13" s="111">
        <f>'Full Schedule'!T81</f>
        <v>11.069856999999999</v>
      </c>
      <c r="F13" s="111">
        <f>'Full Schedule'!Y81</f>
        <v>14.998428428571428</v>
      </c>
      <c r="G13" s="111">
        <f>'Full Schedule'!AD81</f>
        <v>18.926999857142857</v>
      </c>
      <c r="H13" s="111">
        <f>'Full Schedule'!AI81</f>
        <v>22.069856999999999</v>
      </c>
      <c r="I13" s="111">
        <f>'Full Schedule'!AO81</f>
        <v>33.833415076923075</v>
      </c>
      <c r="J13" s="111">
        <f>'Full Schedule'!AV81</f>
        <v>104.41476353846154</v>
      </c>
      <c r="K13" s="111">
        <f>'Full Schedule'!BB81</f>
        <v>182.54410899999999</v>
      </c>
      <c r="L13" s="112">
        <f>'Full Schedule'!BG81</f>
        <v>224.41854316666667</v>
      </c>
      <c r="M13" s="111">
        <f>'Full Schedule'!BL81</f>
        <v>245.090789</v>
      </c>
      <c r="N13" s="111"/>
    </row>
    <row r="14" spans="1:14" ht="15.75" thickBot="1" x14ac:dyDescent="0.3">
      <c r="A14" s="110" t="s">
        <v>25</v>
      </c>
      <c r="B14" s="111">
        <f>'Full Schedule'!K82</f>
        <v>0</v>
      </c>
      <c r="C14" s="111">
        <f>'Full Schedule'!L82</f>
        <v>5.9891030000000001</v>
      </c>
      <c r="D14" s="111">
        <f>'Full Schedule'!M82</f>
        <v>11.069856999999999</v>
      </c>
      <c r="E14" s="111">
        <f>'Full Schedule'!T82</f>
        <v>11.069856999999999</v>
      </c>
      <c r="F14" s="111">
        <f>'Full Schedule'!Y82</f>
        <v>14.998428428571428</v>
      </c>
      <c r="G14" s="111">
        <f>'Full Schedule'!AD82</f>
        <v>18.926999857142857</v>
      </c>
      <c r="H14" s="111">
        <f>'Full Schedule'!AI82</f>
        <v>22.069856999999999</v>
      </c>
      <c r="I14" s="111">
        <f>'Full Schedule'!AO82</f>
        <v>33.833415076923075</v>
      </c>
      <c r="J14" s="111">
        <f>'Full Schedule'!AV82</f>
        <v>104.41476353846154</v>
      </c>
      <c r="K14" s="111">
        <f>'Full Schedule'!BB82</f>
        <v>182.54410899999999</v>
      </c>
      <c r="L14" s="112">
        <f>'Full Schedule'!BG82</f>
        <v>224.41854316666667</v>
      </c>
      <c r="M14" s="111">
        <f>'Full Schedule'!BL82</f>
        <v>245.090789</v>
      </c>
      <c r="N14" s="111"/>
    </row>
    <row r="15" spans="1:14" ht="15.75" thickBot="1" x14ac:dyDescent="0.3">
      <c r="A15" s="110" t="s">
        <v>26</v>
      </c>
      <c r="B15" s="111">
        <f>'Full Schedule'!K83</f>
        <v>0</v>
      </c>
      <c r="C15" s="111">
        <f>'Full Schedule'!L83</f>
        <v>0</v>
      </c>
      <c r="D15" s="111">
        <f>'Full Schedule'!M83</f>
        <v>5.9891030000000001</v>
      </c>
      <c r="E15" s="111">
        <f>'Full Schedule'!T83</f>
        <v>11.069856999999999</v>
      </c>
      <c r="F15" s="111">
        <f>'Full Schedule'!Y83</f>
        <v>14.998428428571428</v>
      </c>
      <c r="G15" s="111">
        <f>'Full Schedule'!AD83</f>
        <v>18.926999857142857</v>
      </c>
      <c r="H15" s="111">
        <f>'Full Schedule'!AI83</f>
        <v>22.069856999999999</v>
      </c>
      <c r="I15" s="111">
        <f>'Full Schedule'!AO83</f>
        <v>33.833415076923075</v>
      </c>
      <c r="J15" s="111">
        <f>'Full Schedule'!AV83</f>
        <v>104.41476353846154</v>
      </c>
      <c r="K15" s="111">
        <f>'Full Schedule'!BB83</f>
        <v>182.54410899999999</v>
      </c>
      <c r="L15" s="112">
        <f>'Full Schedule'!BG83</f>
        <v>224.41854316666667</v>
      </c>
      <c r="M15" s="111">
        <f>'Full Schedule'!BL83</f>
        <v>245.090789</v>
      </c>
      <c r="N15" s="111"/>
    </row>
    <row r="16" spans="1:14" ht="15.75" thickBot="1" x14ac:dyDescent="0.3">
      <c r="A16" s="110" t="s">
        <v>28</v>
      </c>
      <c r="B16" s="111">
        <f>'Full Schedule'!K84</f>
        <v>0</v>
      </c>
      <c r="C16" s="111">
        <f>'Full Schedule'!L84</f>
        <v>0</v>
      </c>
      <c r="D16" s="111">
        <f>'Full Schedule'!M84</f>
        <v>0</v>
      </c>
      <c r="E16" s="111">
        <f>'Full Schedule'!T84</f>
        <v>11.069856999999999</v>
      </c>
      <c r="F16" s="111">
        <f>'Full Schedule'!Y84</f>
        <v>11.069856999999999</v>
      </c>
      <c r="G16" s="111">
        <f>'Full Schedule'!AD84</f>
        <v>14.998428428571428</v>
      </c>
      <c r="H16" s="111">
        <f>'Full Schedule'!AI84</f>
        <v>18.926999857142857</v>
      </c>
      <c r="I16" s="111">
        <f>'Full Schedule'!AO84</f>
        <v>22.069856999999999</v>
      </c>
      <c r="J16" s="111">
        <f>'Full Schedule'!AV84</f>
        <v>33.833415076923075</v>
      </c>
      <c r="K16" s="111">
        <f>'Full Schedule'!BB84</f>
        <v>104.41476353846154</v>
      </c>
      <c r="L16" s="112">
        <f>'Full Schedule'!BG84</f>
        <v>182.54410899999999</v>
      </c>
      <c r="M16" s="111">
        <f>'Full Schedule'!BL84</f>
        <v>224.41854316666667</v>
      </c>
      <c r="N16" s="111">
        <f>'Full Schedule'!BV84</f>
        <v>245.08575999999994</v>
      </c>
    </row>
    <row r="17" spans="1:14" ht="15.75" thickBot="1" x14ac:dyDescent="0.3">
      <c r="A17" s="110" t="s">
        <v>29</v>
      </c>
      <c r="B17" s="114">
        <f>'Full Schedule'!K85</f>
        <v>0</v>
      </c>
      <c r="C17" s="114">
        <f>'Full Schedule'!L85</f>
        <v>0</v>
      </c>
      <c r="D17" s="114">
        <f>'Full Schedule'!M85</f>
        <v>0</v>
      </c>
      <c r="E17" s="114">
        <f>'Full Schedule'!T85</f>
        <v>0</v>
      </c>
      <c r="F17" s="114">
        <f>'Full Schedule'!Y85</f>
        <v>11.069856999999999</v>
      </c>
      <c r="G17" s="114">
        <f>'Full Schedule'!AD85</f>
        <v>11.069856999999999</v>
      </c>
      <c r="H17" s="114">
        <f>'Full Schedule'!AI85</f>
        <v>14.998428428571428</v>
      </c>
      <c r="I17" s="114">
        <f>'Full Schedule'!AO85</f>
        <v>18.926999857142857</v>
      </c>
      <c r="J17" s="114">
        <f>'Full Schedule'!AV85</f>
        <v>33.833415076923075</v>
      </c>
      <c r="K17" s="114">
        <f>'Full Schedule'!BB85</f>
        <v>104.41476353846154</v>
      </c>
      <c r="L17" s="119">
        <f>'Full Schedule'!BG85</f>
        <v>104.41476353846154</v>
      </c>
      <c r="M17" s="114">
        <f>'Full Schedule'!BL85</f>
        <v>182.54410899999999</v>
      </c>
      <c r="N17" s="114">
        <f>'Full Schedule'!BV85</f>
        <v>245.08575999999999</v>
      </c>
    </row>
    <row r="18" spans="1:14" ht="15.75" thickBot="1" x14ac:dyDescent="0.3"/>
    <row r="19" spans="1:14" x14ac:dyDescent="0.25">
      <c r="A19" s="218" t="s">
        <v>98</v>
      </c>
      <c r="B19" s="219"/>
      <c r="C19" s="219"/>
      <c r="D19" s="219"/>
      <c r="E19" s="219"/>
      <c r="F19" s="219"/>
      <c r="G19" s="219"/>
      <c r="H19" s="219"/>
      <c r="I19" s="219"/>
      <c r="J19" s="219"/>
      <c r="K19" s="220"/>
    </row>
    <row r="20" spans="1:14" x14ac:dyDescent="0.25">
      <c r="A20" s="208" t="s">
        <v>99</v>
      </c>
      <c r="B20" s="209"/>
      <c r="C20" s="209"/>
      <c r="D20" s="209"/>
      <c r="E20" s="209"/>
      <c r="F20" s="209"/>
      <c r="G20" s="209"/>
      <c r="H20" s="209"/>
      <c r="I20" s="209"/>
      <c r="J20" s="209"/>
      <c r="K20" s="210"/>
    </row>
    <row r="21" spans="1:14" x14ac:dyDescent="0.25">
      <c r="A21" s="208" t="s">
        <v>100</v>
      </c>
      <c r="B21" s="209"/>
      <c r="C21" s="209"/>
      <c r="D21" s="209"/>
      <c r="E21" s="209"/>
      <c r="F21" s="209"/>
      <c r="G21" s="209"/>
      <c r="H21" s="209"/>
      <c r="I21" s="209"/>
      <c r="J21" s="209"/>
      <c r="K21" s="210"/>
    </row>
    <row r="22" spans="1:14" ht="15.75" thickBot="1" x14ac:dyDescent="0.3">
      <c r="A22" s="211" t="s">
        <v>101</v>
      </c>
      <c r="B22" s="212"/>
      <c r="C22" s="212"/>
      <c r="D22" s="212"/>
      <c r="E22" s="212"/>
      <c r="F22" s="212"/>
      <c r="G22" s="212"/>
      <c r="H22" s="212"/>
      <c r="I22" s="212"/>
      <c r="J22" s="212"/>
      <c r="K22" s="213"/>
    </row>
  </sheetData>
  <mergeCells count="16">
    <mergeCell ref="A20:K20"/>
    <mergeCell ref="A21:K21"/>
    <mergeCell ref="A22:K22"/>
    <mergeCell ref="A5:D5"/>
    <mergeCell ref="E5:K5"/>
    <mergeCell ref="A6:D6"/>
    <mergeCell ref="E6:K6"/>
    <mergeCell ref="B10:K10"/>
    <mergeCell ref="A19:K19"/>
    <mergeCell ref="A4:D4"/>
    <mergeCell ref="E4:K4"/>
    <mergeCell ref="A1:K1"/>
    <mergeCell ref="A2:D2"/>
    <mergeCell ref="E2:K2"/>
    <mergeCell ref="A3:D3"/>
    <mergeCell ref="E3:K3"/>
  </mergeCells>
  <conditionalFormatting sqref="B7">
    <cfRule type="containsText" dxfId="59" priority="7" operator="containsText" text="10/12/xxxx">
      <formula>NOT(ISERROR(SEARCH("10/12/xxxx",B7)))</formula>
    </cfRule>
  </conditionalFormatting>
  <conditionalFormatting sqref="B9:D9">
    <cfRule type="containsText" dxfId="58" priority="6" operator="containsText" text="10/12/xxxx">
      <formula>NOT(ISERROR(SEARCH("10/12/xxxx",B9)))</formula>
    </cfRule>
  </conditionalFormatting>
  <conditionalFormatting sqref="C7:D7">
    <cfRule type="containsText" dxfId="57" priority="8" operator="containsText" text="10/12/xxxx">
      <formula>NOT(ISERROR(SEARCH("10/12/xxxx",C7)))</formula>
    </cfRule>
  </conditionalFormatting>
  <conditionalFormatting sqref="E7">
    <cfRule type="containsText" dxfId="56" priority="10" operator="containsText" text="10/12/xxxx">
      <formula>NOT(ISERROR(SEARCH("10/12/xxxx",E7)))</formula>
    </cfRule>
  </conditionalFormatting>
  <conditionalFormatting sqref="F7:N7 E9:M9">
    <cfRule type="containsText" dxfId="55" priority="16" operator="containsText" text="10/12/xxxx">
      <formula>NOT(ISERROR(SEARCH("10/12/xxxx",E7)))</formula>
    </cfRule>
  </conditionalFormatting>
  <conditionalFormatting sqref="N9">
    <cfRule type="containsText" dxfId="54" priority="11" operator="containsText" text="10/12/xxxx">
      <formula>NOT(ISERROR(SEARCH("10/12/xxxx",N9)))</formula>
    </cfRule>
  </conditionalFormatting>
  <dataValidations count="5">
    <dataValidation allowBlank="1" showInputMessage="1" showErrorMessage="1" promptTitle="Rehabilitation Milestone" prompt="Insert the Rehabilitation Milestone number here (RM#)" sqref="A11:A17" xr:uid="{781320C5-D870-42D6-A1DA-3B1CF35E2CE2}"/>
    <dataValidation allowBlank="1" showInputMessage="1" showErrorMessage="1" prompt="Please input the correct Rehabilitation Area number (RA#)" sqref="E2:K2" xr:uid="{BD3D3740-9766-42F8-BE17-D08B3E37E64F}"/>
    <dataValidation allowBlank="1" showInputMessage="1" showErrorMessage="1" promptTitle="Insert Date" prompt="Please insert the date the area is available for rehabilitation" sqref="B9:N9 B7:N7" xr:uid="{59CC4EE1-9152-4B8D-9B0A-4FAB24699376}"/>
    <dataValidation allowBlank="1" showInputMessage="1" showErrorMessage="1" promptTitle="Insert Area (ha)" prompt="Please insert the cumulative area available in hectares (ha)" sqref="B8:N8" xr:uid="{CE2AF3C7-EE1A-418C-8B51-A32897F64224}"/>
    <dataValidation allowBlank="1" showInputMessage="1" showErrorMessage="1" promptTitle="Insert Area (ha)" prompt="Please insert the cumulative area achieved in hectares (ha) as required" sqref="B13:L17 B11:N12" xr:uid="{6D31051A-89C0-4F06-825B-5FBCC12FA69C}"/>
  </dataValidations>
  <pageMargins left="0.7" right="0.7" top="0.75" bottom="0.75" header="0.3" footer="0.3"/>
  <pageSetup paperSize="9" orientation="portrait" r:id="rId1"/>
  <tableParts count="2">
    <tablePart r:id="rId2"/>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F9F3BD-9C33-496E-9FA9-05853EAB872E}">
  <sheetPr codeName="Sheet16">
    <tabColor rgb="FFFF0000"/>
  </sheetPr>
  <dimension ref="A1:V22"/>
  <sheetViews>
    <sheetView workbookViewId="0">
      <selection activeCell="O4" sqref="O4"/>
    </sheetView>
  </sheetViews>
  <sheetFormatPr defaultColWidth="12.140625" defaultRowHeight="15" x14ac:dyDescent="0.25"/>
  <cols>
    <col min="1" max="1" width="15.7109375" style="8" customWidth="1"/>
  </cols>
  <sheetData>
    <row r="1" spans="1:22" ht="23.25" customHeight="1" thickBot="1" x14ac:dyDescent="0.35">
      <c r="A1" s="204" t="s">
        <v>88</v>
      </c>
      <c r="B1" s="205"/>
      <c r="C1" s="205"/>
      <c r="D1" s="205"/>
      <c r="E1" s="205"/>
      <c r="F1" s="205"/>
      <c r="G1" s="205"/>
      <c r="H1" s="205"/>
      <c r="I1" s="205"/>
      <c r="J1" s="205"/>
      <c r="K1" s="206"/>
    </row>
    <row r="2" spans="1:22" ht="16.149999999999999" customHeight="1" thickBot="1" x14ac:dyDescent="0.3">
      <c r="A2" s="202" t="s">
        <v>89</v>
      </c>
      <c r="B2" s="202"/>
      <c r="C2" s="202"/>
      <c r="D2" s="202"/>
      <c r="E2" s="207" t="s">
        <v>144</v>
      </c>
      <c r="F2" s="207"/>
      <c r="G2" s="207"/>
      <c r="H2" s="207"/>
      <c r="I2" s="207"/>
      <c r="J2" s="207"/>
      <c r="K2" s="207"/>
    </row>
    <row r="3" spans="1:22" ht="16.149999999999999" customHeight="1" thickBot="1" x14ac:dyDescent="0.3">
      <c r="A3" s="202" t="s">
        <v>90</v>
      </c>
      <c r="B3" s="202"/>
      <c r="C3" s="202"/>
      <c r="D3" s="202"/>
      <c r="E3" s="207" t="s">
        <v>136</v>
      </c>
      <c r="F3" s="207"/>
      <c r="G3" s="207"/>
      <c r="H3" s="207"/>
      <c r="I3" s="207"/>
      <c r="J3" s="207"/>
      <c r="K3" s="207"/>
    </row>
    <row r="4" spans="1:22" ht="16.149999999999999" customHeight="1" thickBot="1" x14ac:dyDescent="0.3">
      <c r="A4" s="202" t="s">
        <v>91</v>
      </c>
      <c r="B4" s="202"/>
      <c r="C4" s="202"/>
      <c r="D4" s="202"/>
      <c r="E4" s="203">
        <f>SUM('Full Schedule'!E89:E100)</f>
        <v>384.30228384460003</v>
      </c>
      <c r="F4" s="203"/>
      <c r="G4" s="203"/>
      <c r="H4" s="203"/>
      <c r="I4" s="203"/>
      <c r="J4" s="203"/>
      <c r="K4" s="203"/>
    </row>
    <row r="5" spans="1:22" ht="32.25" customHeight="1" thickBot="1" x14ac:dyDescent="0.3">
      <c r="A5" s="214" t="s">
        <v>107</v>
      </c>
      <c r="B5" s="214"/>
      <c r="C5" s="214"/>
      <c r="D5" s="214"/>
      <c r="E5" s="207">
        <v>2022</v>
      </c>
      <c r="F5" s="207"/>
      <c r="G5" s="207"/>
      <c r="H5" s="207"/>
      <c r="I5" s="207"/>
      <c r="J5" s="207"/>
      <c r="K5" s="207"/>
    </row>
    <row r="6" spans="1:22" ht="16.149999999999999" customHeight="1" thickBot="1" x14ac:dyDescent="0.3">
      <c r="A6" s="202" t="s">
        <v>92</v>
      </c>
      <c r="B6" s="202"/>
      <c r="C6" s="202"/>
      <c r="D6" s="202"/>
      <c r="E6" s="207" t="s">
        <v>227</v>
      </c>
      <c r="F6" s="207"/>
      <c r="G6" s="207"/>
      <c r="H6" s="207"/>
      <c r="I6" s="207"/>
      <c r="J6" s="207"/>
      <c r="K6" s="207"/>
    </row>
    <row r="7" spans="1:22" ht="31.15" customHeight="1" thickBot="1" x14ac:dyDescent="0.3">
      <c r="A7" s="5" t="s">
        <v>93</v>
      </c>
      <c r="B7" s="12">
        <v>44905</v>
      </c>
      <c r="C7" s="12">
        <v>45270</v>
      </c>
      <c r="D7" s="12">
        <v>45636</v>
      </c>
      <c r="E7" s="12">
        <v>46001</v>
      </c>
      <c r="F7" s="12">
        <v>48558</v>
      </c>
      <c r="G7" s="12">
        <v>50384</v>
      </c>
      <c r="H7" s="12">
        <v>52210</v>
      </c>
      <c r="I7" s="12">
        <v>54036</v>
      </c>
      <c r="J7" s="12">
        <v>56228</v>
      </c>
      <c r="K7" s="12">
        <v>58785</v>
      </c>
      <c r="L7" s="12">
        <v>60976</v>
      </c>
      <c r="M7" s="12">
        <v>62802</v>
      </c>
      <c r="N7" s="13">
        <v>64629</v>
      </c>
      <c r="O7" s="13">
        <v>68281</v>
      </c>
      <c r="P7" s="14">
        <v>70838</v>
      </c>
      <c r="Q7" s="14">
        <v>72664</v>
      </c>
      <c r="R7" s="14"/>
      <c r="S7" s="14"/>
      <c r="T7" s="14"/>
      <c r="U7" s="14"/>
      <c r="V7" s="14"/>
    </row>
    <row r="8" spans="1:22" ht="31.15" customHeight="1" thickBot="1" x14ac:dyDescent="0.3">
      <c r="A8" s="5" t="s">
        <v>94</v>
      </c>
      <c r="B8" s="115">
        <f>'Full Schedule'!J90</f>
        <v>15.379588</v>
      </c>
      <c r="C8" s="115">
        <f>'Full Schedule'!L90</f>
        <v>45.059426000000002</v>
      </c>
      <c r="D8" s="135">
        <f>'Full Schedule'!L90</f>
        <v>45.059426000000002</v>
      </c>
      <c r="E8" s="115">
        <f>'Full Schedule'!O90</f>
        <v>45.059426000000002</v>
      </c>
      <c r="F8" s="115">
        <f>'Full Schedule'!T90</f>
        <v>46.159426000000003</v>
      </c>
      <c r="G8" s="115">
        <f>'Full Schedule'!Y90</f>
        <v>55.909072428571434</v>
      </c>
      <c r="H8" s="115">
        <f>'Full Schedule'!AD90</f>
        <v>63.708789571428575</v>
      </c>
      <c r="I8" s="115">
        <f>'Full Schedule'!AI90</f>
        <v>69.095337186813197</v>
      </c>
      <c r="J8" s="115">
        <f>'Full Schedule'!AO90</f>
        <v>101.41462287912088</v>
      </c>
      <c r="K8" s="115">
        <f>'Full Schedule'!AV90</f>
        <v>152.65458590476192</v>
      </c>
      <c r="L8" s="115">
        <f>'Full Schedule'!BB90</f>
        <v>263.28809073809526</v>
      </c>
      <c r="M8" s="117">
        <f>'Full Schedule'!BG90</f>
        <v>343.43868157142856</v>
      </c>
      <c r="N8" s="116">
        <f>'Full Schedule'!BL90</f>
        <v>343.43868157142856</v>
      </c>
      <c r="O8" s="116">
        <f>'Full Schedule'!BV90</f>
        <v>343.43868157142856</v>
      </c>
      <c r="P8" s="120">
        <f>'Full Schedule'!CC90</f>
        <v>356.80803889559525</v>
      </c>
      <c r="Q8" s="120">
        <f>'Full Schedule'!CH90</f>
        <v>383.54675354392856</v>
      </c>
      <c r="R8" s="120"/>
      <c r="S8" s="120"/>
      <c r="T8" s="120"/>
      <c r="U8" s="120"/>
      <c r="V8" s="120"/>
    </row>
    <row r="9" spans="1:22" ht="31.15" customHeight="1" thickBot="1" x14ac:dyDescent="0.3">
      <c r="A9" s="6" t="s">
        <v>95</v>
      </c>
      <c r="B9" s="12">
        <v>45270</v>
      </c>
      <c r="C9" s="12">
        <v>45636</v>
      </c>
      <c r="D9" s="12">
        <v>46001</v>
      </c>
      <c r="E9" s="12">
        <v>48558</v>
      </c>
      <c r="F9" s="12">
        <v>50384</v>
      </c>
      <c r="G9" s="12">
        <v>52210</v>
      </c>
      <c r="H9" s="12">
        <v>54036</v>
      </c>
      <c r="I9" s="12">
        <v>56228</v>
      </c>
      <c r="J9" s="12">
        <v>58785</v>
      </c>
      <c r="K9" s="12">
        <v>60976</v>
      </c>
      <c r="L9" s="12">
        <v>62802</v>
      </c>
      <c r="M9" s="13">
        <v>64629</v>
      </c>
      <c r="N9" s="13">
        <v>68281</v>
      </c>
      <c r="O9" s="14">
        <v>70838</v>
      </c>
      <c r="P9" s="14">
        <v>72664</v>
      </c>
      <c r="Q9" s="14">
        <v>74489</v>
      </c>
      <c r="R9" s="14">
        <v>76316</v>
      </c>
      <c r="S9" s="14">
        <v>78142</v>
      </c>
      <c r="T9" s="14">
        <v>79968</v>
      </c>
      <c r="U9" s="14">
        <v>81794</v>
      </c>
      <c r="V9" s="14">
        <v>83621</v>
      </c>
    </row>
    <row r="10" spans="1:22" ht="30.75" thickBot="1" x14ac:dyDescent="0.3">
      <c r="A10" s="7" t="s">
        <v>96</v>
      </c>
      <c r="B10" s="215" t="s">
        <v>97</v>
      </c>
      <c r="C10" s="216"/>
      <c r="D10" s="216"/>
      <c r="E10" s="216"/>
      <c r="F10" s="216"/>
      <c r="G10" s="216"/>
      <c r="H10" s="216"/>
      <c r="I10" s="216"/>
      <c r="J10" s="216"/>
      <c r="K10" s="217"/>
    </row>
    <row r="11" spans="1:22" ht="15.75" thickBot="1" x14ac:dyDescent="0.3">
      <c r="A11" s="110" t="s">
        <v>21</v>
      </c>
      <c r="B11" s="111">
        <f>'Full Schedule'!K91</f>
        <v>15.379588</v>
      </c>
      <c r="C11" s="111">
        <f>'Full Schedule'!L91</f>
        <v>45.059426000000002</v>
      </c>
      <c r="D11" s="127">
        <f>'Full Schedule'!M91</f>
        <v>45</v>
      </c>
      <c r="E11" s="111">
        <f>'Full Schedule'!T91</f>
        <v>45.059426000000002</v>
      </c>
      <c r="F11" s="111">
        <f>'Full Schedule'!Y91</f>
        <v>46.159426000000003</v>
      </c>
      <c r="G11" s="111">
        <f>'Full Schedule'!AD91</f>
        <v>55.909072428571434</v>
      </c>
      <c r="H11" s="111">
        <f>'Full Schedule'!AI91</f>
        <v>63.708789571428575</v>
      </c>
      <c r="I11" s="111">
        <f>'Full Schedule'!AO91</f>
        <v>69.095337186813197</v>
      </c>
      <c r="J11" s="111">
        <f>'Full Schedule'!AV91</f>
        <v>101.41462287912088</v>
      </c>
      <c r="K11" s="111">
        <f>'Full Schedule'!BB91</f>
        <v>152.65458590476192</v>
      </c>
      <c r="L11" s="111">
        <f>'Full Schedule'!BG91</f>
        <v>263.28809073809526</v>
      </c>
      <c r="M11" s="113">
        <f>'Full Schedule'!BL91</f>
        <v>343.43868157142856</v>
      </c>
      <c r="N11" s="113">
        <f>'Full Schedule'!BV91</f>
        <v>343.43868157142856</v>
      </c>
      <c r="O11" s="113">
        <f>'Full Schedule'!CC91</f>
        <v>343.43868157142856</v>
      </c>
      <c r="P11" s="113">
        <f>'Full Schedule'!CH91</f>
        <v>356.80803889559525</v>
      </c>
      <c r="Q11" s="111">
        <f>'Full Schedule'!CM91</f>
        <v>383.54675354392856</v>
      </c>
      <c r="R11" s="114"/>
      <c r="S11" s="113"/>
      <c r="T11" s="113"/>
      <c r="U11" s="113"/>
      <c r="V11" s="113"/>
    </row>
    <row r="12" spans="1:22" s="93" customFormat="1" ht="15.75" thickBot="1" x14ac:dyDescent="0.3">
      <c r="A12" s="110" t="s">
        <v>22</v>
      </c>
      <c r="B12" s="111">
        <f>'Full Schedule'!K92</f>
        <v>15.379588</v>
      </c>
      <c r="C12" s="111">
        <f>'Full Schedule'!L92</f>
        <v>45.059426000000002</v>
      </c>
      <c r="D12" s="127">
        <f>'Full Schedule'!M92</f>
        <v>45</v>
      </c>
      <c r="E12" s="111">
        <f>'Full Schedule'!T92</f>
        <v>45.059426000000002</v>
      </c>
      <c r="F12" s="111">
        <f>'Full Schedule'!Y92</f>
        <v>46.159426000000003</v>
      </c>
      <c r="G12" s="111">
        <f>'Full Schedule'!AD92</f>
        <v>55.909072428571434</v>
      </c>
      <c r="H12" s="111">
        <f>'Full Schedule'!AI92</f>
        <v>63.708789571428575</v>
      </c>
      <c r="I12" s="111">
        <f>'Full Schedule'!AO92</f>
        <v>69.095337186813197</v>
      </c>
      <c r="J12" s="111">
        <f>'Full Schedule'!AV92</f>
        <v>101.41462287912088</v>
      </c>
      <c r="K12" s="111">
        <f>'Full Schedule'!BB92</f>
        <v>152.65458590476192</v>
      </c>
      <c r="L12" s="112">
        <f>'Full Schedule'!BG92</f>
        <v>263.28809073809526</v>
      </c>
      <c r="M12" s="111">
        <f>'Full Schedule'!BL92</f>
        <v>343.43868157142856</v>
      </c>
      <c r="N12" s="111">
        <f>'Full Schedule'!BV92</f>
        <v>343.43868157142856</v>
      </c>
      <c r="O12" s="111">
        <f>'Full Schedule'!CC92</f>
        <v>343.43868157142856</v>
      </c>
      <c r="P12" s="111">
        <f>'Full Schedule'!CH92</f>
        <v>356.80803889559525</v>
      </c>
      <c r="Q12" s="111">
        <f>'Full Schedule'!CM92</f>
        <v>383.54675354392856</v>
      </c>
      <c r="R12" s="111"/>
      <c r="S12" s="111"/>
      <c r="T12" s="111"/>
      <c r="U12" s="111"/>
      <c r="V12" s="111"/>
    </row>
    <row r="13" spans="1:22" ht="15.75" thickBot="1" x14ac:dyDescent="0.3">
      <c r="A13" s="110" t="s">
        <v>24</v>
      </c>
      <c r="B13" s="111">
        <f>'Full Schedule'!K93</f>
        <v>15.379588</v>
      </c>
      <c r="C13" s="111">
        <f>'Full Schedule'!L93</f>
        <v>45.059426000000002</v>
      </c>
      <c r="D13" s="127">
        <f>'Full Schedule'!M93</f>
        <v>45</v>
      </c>
      <c r="E13" s="111">
        <f>'Full Schedule'!T93</f>
        <v>45.059426000000002</v>
      </c>
      <c r="F13" s="111">
        <f>'Full Schedule'!Y93</f>
        <v>46.159426000000003</v>
      </c>
      <c r="G13" s="111">
        <f>'Full Schedule'!AD93</f>
        <v>55.909072428571434</v>
      </c>
      <c r="H13" s="111">
        <f>'Full Schedule'!AI93</f>
        <v>63.708789571428575</v>
      </c>
      <c r="I13" s="111">
        <f>'Full Schedule'!AO93</f>
        <v>69.095337186813197</v>
      </c>
      <c r="J13" s="111">
        <f>'Full Schedule'!AV93</f>
        <v>101.41462287912088</v>
      </c>
      <c r="K13" s="111">
        <f>'Full Schedule'!BB93</f>
        <v>152.65458590476192</v>
      </c>
      <c r="L13" s="112">
        <f>'Full Schedule'!BG93</f>
        <v>263.28809073809526</v>
      </c>
      <c r="M13" s="111">
        <f>'Full Schedule'!BL93</f>
        <v>343.43868157142856</v>
      </c>
      <c r="N13" s="111">
        <f>'Full Schedule'!BV93</f>
        <v>343.43868157142856</v>
      </c>
      <c r="O13" s="111">
        <f>'Full Schedule'!CC93</f>
        <v>343.43868157142856</v>
      </c>
      <c r="P13" s="111">
        <f>'Full Schedule'!CH93</f>
        <v>356.80803889559525</v>
      </c>
      <c r="Q13" s="111">
        <f>'Full Schedule'!CM93</f>
        <v>383.54675354392856</v>
      </c>
      <c r="R13" s="114"/>
      <c r="S13" s="111"/>
      <c r="T13" s="111"/>
      <c r="U13" s="111"/>
      <c r="V13" s="111"/>
    </row>
    <row r="14" spans="1:22" ht="15.75" thickBot="1" x14ac:dyDescent="0.3">
      <c r="A14" s="110" t="s">
        <v>25</v>
      </c>
      <c r="B14" s="111">
        <f>'Full Schedule'!K94</f>
        <v>0</v>
      </c>
      <c r="C14" s="111">
        <f>'Full Schedule'!L94</f>
        <v>15</v>
      </c>
      <c r="D14" s="127">
        <f>'Full Schedule'!M94</f>
        <v>45</v>
      </c>
      <c r="E14" s="111">
        <f>'Full Schedule'!T94</f>
        <v>45.059426000000002</v>
      </c>
      <c r="F14" s="111">
        <f>'Full Schedule'!Y94</f>
        <v>46.159426000000003</v>
      </c>
      <c r="G14" s="111">
        <f>'Full Schedule'!AD94</f>
        <v>55.909072428571434</v>
      </c>
      <c r="H14" s="111">
        <f>'Full Schedule'!AI94</f>
        <v>63.708789571428575</v>
      </c>
      <c r="I14" s="111">
        <f>'Full Schedule'!AO94</f>
        <v>69.095337186813197</v>
      </c>
      <c r="J14" s="111">
        <f>'Full Schedule'!AV94</f>
        <v>101.41462287912088</v>
      </c>
      <c r="K14" s="111">
        <f>'Full Schedule'!BB94</f>
        <v>152.65458590476192</v>
      </c>
      <c r="L14" s="112">
        <f>'Full Schedule'!BG94</f>
        <v>263.28809073809526</v>
      </c>
      <c r="M14" s="111">
        <f>'Full Schedule'!BL94</f>
        <v>343.43868157142856</v>
      </c>
      <c r="N14" s="111">
        <f>'Full Schedule'!BV94</f>
        <v>343.43868157142856</v>
      </c>
      <c r="O14" s="111">
        <f>'Full Schedule'!CC94</f>
        <v>343.43868157142856</v>
      </c>
      <c r="P14" s="111">
        <f>'Full Schedule'!CH94</f>
        <v>356.80803889559525</v>
      </c>
      <c r="Q14" s="111">
        <f>'Full Schedule'!CM94</f>
        <v>383.54675354392856</v>
      </c>
      <c r="R14" s="114"/>
      <c r="S14" s="111"/>
      <c r="T14" s="111"/>
      <c r="U14" s="111"/>
      <c r="V14" s="111"/>
    </row>
    <row r="15" spans="1:22" ht="15.75" thickBot="1" x14ac:dyDescent="0.3">
      <c r="A15" s="110" t="s">
        <v>27</v>
      </c>
      <c r="B15" s="111">
        <f>'Full Schedule'!K95</f>
        <v>0</v>
      </c>
      <c r="C15" s="111">
        <f>'Full Schedule'!L95</f>
        <v>0</v>
      </c>
      <c r="D15" s="127">
        <f>'Full Schedule'!M95</f>
        <v>45</v>
      </c>
      <c r="E15" s="111">
        <f>'Full Schedule'!T95</f>
        <v>45.059426000000002</v>
      </c>
      <c r="F15" s="111">
        <f>'Full Schedule'!Y95</f>
        <v>46.159426000000003</v>
      </c>
      <c r="G15" s="111">
        <f>'Full Schedule'!AD95</f>
        <v>55.909072428571434</v>
      </c>
      <c r="H15" s="111">
        <f>'Full Schedule'!AI95</f>
        <v>63.708789571428575</v>
      </c>
      <c r="I15" s="111">
        <f>'Full Schedule'!AO95</f>
        <v>69.095337186813197</v>
      </c>
      <c r="J15" s="111">
        <f>'Full Schedule'!AV95</f>
        <v>101.41462287912088</v>
      </c>
      <c r="K15" s="111">
        <f>'Full Schedule'!BB95</f>
        <v>152.65458590476192</v>
      </c>
      <c r="L15" s="112">
        <f>'Full Schedule'!BG95</f>
        <v>263.28809073809526</v>
      </c>
      <c r="M15" s="111">
        <f>'Full Schedule'!BL95</f>
        <v>343.43868157142856</v>
      </c>
      <c r="N15" s="111">
        <f>'Full Schedule'!BV95</f>
        <v>343.43868157142856</v>
      </c>
      <c r="O15" s="111">
        <f>'Full Schedule'!CC95</f>
        <v>343.43868157142856</v>
      </c>
      <c r="P15" s="111">
        <f>'Full Schedule'!CH95</f>
        <v>356.80803889559525</v>
      </c>
      <c r="Q15" s="111">
        <f>'Full Schedule'!CM95</f>
        <v>383.54675354392856</v>
      </c>
      <c r="R15" s="114"/>
      <c r="S15" s="111"/>
      <c r="T15" s="111"/>
      <c r="U15" s="111"/>
      <c r="V15" s="111"/>
    </row>
    <row r="16" spans="1:22" ht="15.75" thickBot="1" x14ac:dyDescent="0.3">
      <c r="A16" s="110" t="s">
        <v>28</v>
      </c>
      <c r="B16" s="111">
        <f>'Full Schedule'!K96</f>
        <v>0</v>
      </c>
      <c r="C16" s="111">
        <f>'Full Schedule'!L96</f>
        <v>0</v>
      </c>
      <c r="D16" s="111">
        <f>'Full Schedule'!M96</f>
        <v>0</v>
      </c>
      <c r="E16" s="111">
        <f>'Full Schedule'!T96</f>
        <v>45</v>
      </c>
      <c r="F16" s="111">
        <f>'Full Schedule'!Y96</f>
        <v>45.059426000000002</v>
      </c>
      <c r="G16" s="111">
        <f>'Full Schedule'!AD96</f>
        <v>46.159426000000003</v>
      </c>
      <c r="H16" s="111">
        <f>'Full Schedule'!AI96</f>
        <v>55.909072428571434</v>
      </c>
      <c r="I16" s="111">
        <f>'Full Schedule'!AO96</f>
        <v>63.708789571428575</v>
      </c>
      <c r="J16" s="111">
        <f>'Full Schedule'!AV96</f>
        <v>69.095337186813197</v>
      </c>
      <c r="K16" s="111">
        <f>'Full Schedule'!BB96</f>
        <v>101.41462287912088</v>
      </c>
      <c r="L16" s="112">
        <f>'Full Schedule'!BG96</f>
        <v>152.65458590476192</v>
      </c>
      <c r="M16" s="111">
        <f>'Full Schedule'!BL96</f>
        <v>263.28809073809526</v>
      </c>
      <c r="N16" s="111">
        <f>'Full Schedule'!BV96</f>
        <v>343.43868157142856</v>
      </c>
      <c r="O16" s="111">
        <f>'Full Schedule'!CC96</f>
        <v>343.43868157142856</v>
      </c>
      <c r="P16" s="111">
        <f>'Full Schedule'!CH96</f>
        <v>343.43868157142856</v>
      </c>
      <c r="Q16" s="111">
        <f>'Full Schedule'!CM96</f>
        <v>356.80803889559525</v>
      </c>
      <c r="R16" s="114">
        <f>'Full Schedule'!CR96</f>
        <v>383.54675354392856</v>
      </c>
      <c r="S16" s="111"/>
      <c r="T16" s="111"/>
      <c r="U16" s="111"/>
      <c r="V16" s="111"/>
    </row>
    <row r="17" spans="1:22" x14ac:dyDescent="0.25">
      <c r="A17" s="118" t="s">
        <v>30</v>
      </c>
      <c r="B17" s="114">
        <f>'Full Schedule'!K97</f>
        <v>0</v>
      </c>
      <c r="C17" s="114">
        <f>'Full Schedule'!L97</f>
        <v>0</v>
      </c>
      <c r="D17" s="114">
        <f>'Full Schedule'!M97</f>
        <v>0</v>
      </c>
      <c r="E17" s="114">
        <f>'Full Schedule'!T97</f>
        <v>0</v>
      </c>
      <c r="F17" s="114">
        <f>'Full Schedule'!Y97</f>
        <v>0</v>
      </c>
      <c r="G17" s="114">
        <f>'Full Schedule'!AD97</f>
        <v>0</v>
      </c>
      <c r="H17" s="114">
        <f>'Full Schedule'!AI97</f>
        <v>0</v>
      </c>
      <c r="I17" s="114">
        <f>'Full Schedule'!AO97</f>
        <v>45.059426000000002</v>
      </c>
      <c r="J17" s="114">
        <f>'Full Schedule'!AV97</f>
        <v>46.159426000000003</v>
      </c>
      <c r="K17" s="114">
        <f>'Full Schedule'!BB97</f>
        <v>55.909072428571434</v>
      </c>
      <c r="L17" s="119">
        <f>'Full Schedule'!BG97</f>
        <v>63.708789571428575</v>
      </c>
      <c r="M17" s="114">
        <f>'Full Schedule'!BL97</f>
        <v>69.095337186813197</v>
      </c>
      <c r="N17" s="114">
        <f>'Full Schedule'!BV97</f>
        <v>101.41462287912088</v>
      </c>
      <c r="O17" s="114">
        <f>'Full Schedule'!CC97</f>
        <v>152.65458590476192</v>
      </c>
      <c r="P17" s="114">
        <f>'Full Schedule'!CH97</f>
        <v>263.28809073809526</v>
      </c>
      <c r="Q17" s="114">
        <f>'Full Schedule'!CM97</f>
        <v>343.43868157142856</v>
      </c>
      <c r="R17" s="114">
        <f>'Full Schedule'!CR97</f>
        <v>343.43868157142856</v>
      </c>
      <c r="S17" s="114">
        <f>'Full Schedule'!CW97</f>
        <v>343.43868157142856</v>
      </c>
      <c r="T17" s="114">
        <f>'Full Schedule'!DB97</f>
        <v>343.43868157142856</v>
      </c>
      <c r="U17" s="114">
        <f>'Full Schedule'!DG97</f>
        <v>356.80803889559525</v>
      </c>
      <c r="V17" s="114">
        <f>'Full Schedule'!DL97</f>
        <v>383.54675354392856</v>
      </c>
    </row>
    <row r="18" spans="1:22" ht="15.75" thickBot="1" x14ac:dyDescent="0.3"/>
    <row r="19" spans="1:22" x14ac:dyDescent="0.25">
      <c r="A19" s="218" t="s">
        <v>98</v>
      </c>
      <c r="B19" s="219"/>
      <c r="C19" s="219"/>
      <c r="D19" s="219"/>
      <c r="E19" s="219"/>
      <c r="F19" s="219"/>
      <c r="G19" s="219"/>
      <c r="H19" s="219"/>
      <c r="I19" s="219"/>
      <c r="J19" s="219"/>
      <c r="K19" s="220"/>
    </row>
    <row r="20" spans="1:22" x14ac:dyDescent="0.25">
      <c r="A20" s="208" t="s">
        <v>99</v>
      </c>
      <c r="B20" s="209"/>
      <c r="C20" s="209"/>
      <c r="D20" s="209"/>
      <c r="E20" s="209"/>
      <c r="F20" s="209"/>
      <c r="G20" s="209"/>
      <c r="H20" s="209"/>
      <c r="I20" s="209"/>
      <c r="J20" s="209"/>
      <c r="K20" s="210"/>
    </row>
    <row r="21" spans="1:22" x14ac:dyDescent="0.25">
      <c r="A21" s="208" t="s">
        <v>100</v>
      </c>
      <c r="B21" s="209"/>
      <c r="C21" s="209"/>
      <c r="D21" s="209"/>
      <c r="E21" s="209"/>
      <c r="F21" s="209"/>
      <c r="G21" s="209"/>
      <c r="H21" s="209"/>
      <c r="I21" s="209"/>
      <c r="J21" s="209"/>
      <c r="K21" s="210"/>
    </row>
    <row r="22" spans="1:22" ht="15.75" thickBot="1" x14ac:dyDescent="0.3">
      <c r="A22" s="211" t="s">
        <v>101</v>
      </c>
      <c r="B22" s="212"/>
      <c r="C22" s="212"/>
      <c r="D22" s="212"/>
      <c r="E22" s="212"/>
      <c r="F22" s="212"/>
      <c r="G22" s="212"/>
      <c r="H22" s="212"/>
      <c r="I22" s="212"/>
      <c r="J22" s="212"/>
      <c r="K22" s="213"/>
    </row>
  </sheetData>
  <mergeCells count="16">
    <mergeCell ref="A20:K20"/>
    <mergeCell ref="A21:K21"/>
    <mergeCell ref="A22:K22"/>
    <mergeCell ref="A5:D5"/>
    <mergeCell ref="E5:K5"/>
    <mergeCell ref="A6:D6"/>
    <mergeCell ref="E6:K6"/>
    <mergeCell ref="B10:K10"/>
    <mergeCell ref="A19:K19"/>
    <mergeCell ref="A4:D4"/>
    <mergeCell ref="E4:K4"/>
    <mergeCell ref="A1:K1"/>
    <mergeCell ref="A2:D2"/>
    <mergeCell ref="E2:K2"/>
    <mergeCell ref="A3:D3"/>
    <mergeCell ref="E3:K3"/>
  </mergeCells>
  <conditionalFormatting sqref="B7">
    <cfRule type="containsText" dxfId="53" priority="7" operator="containsText" text="10/12/xxxx">
      <formula>NOT(ISERROR(SEARCH("10/12/xxxx",B7)))</formula>
    </cfRule>
  </conditionalFormatting>
  <conditionalFormatting sqref="B9:D9">
    <cfRule type="containsText" dxfId="52" priority="6" operator="containsText" text="10/12/xxxx">
      <formula>NOT(ISERROR(SEARCH("10/12/xxxx",B9)))</formula>
    </cfRule>
  </conditionalFormatting>
  <conditionalFormatting sqref="C7:D7">
    <cfRule type="containsText" dxfId="51" priority="8" operator="containsText" text="10/12/xxxx">
      <formula>NOT(ISERROR(SEARCH("10/12/xxxx",C7)))</formula>
    </cfRule>
  </conditionalFormatting>
  <conditionalFormatting sqref="E7">
    <cfRule type="containsText" dxfId="50" priority="2" operator="containsText" text="10/12/xxxx">
      <formula>NOT(ISERROR(SEARCH("10/12/xxxx",E7)))</formula>
    </cfRule>
  </conditionalFormatting>
  <conditionalFormatting sqref="F7:N7 E9:M9 R9:T9">
    <cfRule type="containsText" dxfId="49" priority="15" operator="containsText" text="10/12/xxxx">
      <formula>NOT(ISERROR(SEARCH("10/12/xxxx",E7)))</formula>
    </cfRule>
  </conditionalFormatting>
  <conditionalFormatting sqref="O7 N9">
    <cfRule type="containsText" dxfId="48" priority="10" operator="containsText" text="10/12/xxxx">
      <formula>NOT(ISERROR(SEARCH("10/12/xxxx",N7)))</formula>
    </cfRule>
  </conditionalFormatting>
  <conditionalFormatting sqref="P7:Q7 O9:Q9">
    <cfRule type="containsText" dxfId="47" priority="16" operator="containsText" text="10/12/xxxx">
      <formula>NOT(ISERROR(SEARCH("10/12/xxxx",O7)))</formula>
    </cfRule>
  </conditionalFormatting>
  <conditionalFormatting sqref="R7">
    <cfRule type="containsText" dxfId="46" priority="13" operator="containsText" text="10/12/xxxx">
      <formula>NOT(ISERROR(SEARCH("10/12/xxxx",R7)))</formula>
    </cfRule>
  </conditionalFormatting>
  <conditionalFormatting sqref="S7:U7">
    <cfRule type="containsText" dxfId="45" priority="12" operator="containsText" text="10/12/xxxx">
      <formula>NOT(ISERROR(SEARCH("10/12/xxxx",S7)))</formula>
    </cfRule>
  </conditionalFormatting>
  <conditionalFormatting sqref="U9">
    <cfRule type="containsText" dxfId="44" priority="14" operator="containsText" text="10/12/xxxx">
      <formula>NOT(ISERROR(SEARCH("10/12/xxxx",U9)))</formula>
    </cfRule>
  </conditionalFormatting>
  <conditionalFormatting sqref="V7">
    <cfRule type="containsText" dxfId="43" priority="11" operator="containsText" text="10/12/xxxx">
      <formula>NOT(ISERROR(SEARCH("10/12/xxxx",V7)))</formula>
    </cfRule>
  </conditionalFormatting>
  <conditionalFormatting sqref="V9">
    <cfRule type="containsText" dxfId="42" priority="1" operator="containsText" text="10/12/xxxx">
      <formula>NOT(ISERROR(SEARCH("10/12/xxxx",V9)))</formula>
    </cfRule>
  </conditionalFormatting>
  <dataValidations count="5">
    <dataValidation allowBlank="1" showInputMessage="1" showErrorMessage="1" prompt="Please input the correct Rehabilitation Area number (RA#)" sqref="E2:K2" xr:uid="{22D218B4-E4D3-46A6-B1A9-B40FE2F782EF}"/>
    <dataValidation allowBlank="1" showInputMessage="1" showErrorMessage="1" promptTitle="Rehabilitation Milestone" prompt="Insert the Rehabilitation Milestone number here (RM#)" sqref="A11:A17" xr:uid="{354EBAFF-9F7E-44F6-8D25-E77777150F6B}"/>
    <dataValidation allowBlank="1" showInputMessage="1" showErrorMessage="1" promptTitle="Insert Area (ha)" prompt="Please insert the cumulative area available in hectares (ha)" sqref="B8:U8" xr:uid="{D04A70A3-5401-4224-866D-E63C8E0B8620}"/>
    <dataValidation allowBlank="1" showInputMessage="1" showErrorMessage="1" promptTitle="Insert Date" prompt="Please insert the date the area is available for rehabilitation" sqref="B9:V9 B7:V7" xr:uid="{FAD8FB58-8345-40D4-88AD-7442804E5739}"/>
    <dataValidation allowBlank="1" showInputMessage="1" showErrorMessage="1" promptTitle="Insert Area (ha)" prompt="Please insert the cumulative area achieved in hectares (ha) as required" sqref="B13:L17 B11:P12 S11:V12" xr:uid="{D515F425-7421-40D6-A492-0A13164EF948}"/>
  </dataValidations>
  <pageMargins left="0.7" right="0.7" top="0.75" bottom="0.75" header="0.3" footer="0.3"/>
  <pageSetup paperSize="9" orientation="portrait" r:id="rId1"/>
  <tableParts count="2">
    <tablePart r:id="rId2"/>
    <tablePart r:id="rId3"/>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BDE652-F919-49B4-BC1B-356822B36988}">
  <sheetPr codeName="Sheet15"/>
  <dimension ref="A1:K23"/>
  <sheetViews>
    <sheetView workbookViewId="0">
      <selection activeCell="M13" sqref="M13"/>
    </sheetView>
  </sheetViews>
  <sheetFormatPr defaultColWidth="12.140625" defaultRowHeight="15" x14ac:dyDescent="0.25"/>
  <cols>
    <col min="1" max="1" width="15.7109375" style="8" customWidth="1"/>
  </cols>
  <sheetData>
    <row r="1" spans="1:11" ht="23.25" customHeight="1" thickBot="1" x14ac:dyDescent="0.35">
      <c r="A1" s="204" t="s">
        <v>88</v>
      </c>
      <c r="B1" s="205"/>
      <c r="C1" s="205"/>
      <c r="D1" s="205"/>
      <c r="E1" s="205"/>
      <c r="F1" s="205"/>
      <c r="G1" s="205"/>
      <c r="H1" s="205"/>
      <c r="I1" s="205"/>
      <c r="J1" s="205"/>
      <c r="K1" s="206"/>
    </row>
    <row r="2" spans="1:11" ht="16.149999999999999" customHeight="1" thickBot="1" x14ac:dyDescent="0.3">
      <c r="A2" s="202" t="s">
        <v>89</v>
      </c>
      <c r="B2" s="202"/>
      <c r="C2" s="202"/>
      <c r="D2" s="202"/>
      <c r="E2" s="207" t="s">
        <v>145</v>
      </c>
      <c r="F2" s="207"/>
      <c r="G2" s="207"/>
      <c r="H2" s="207"/>
      <c r="I2" s="207"/>
      <c r="J2" s="207"/>
      <c r="K2" s="207"/>
    </row>
    <row r="3" spans="1:11" ht="16.149999999999999" customHeight="1" thickBot="1" x14ac:dyDescent="0.3">
      <c r="A3" s="202" t="s">
        <v>90</v>
      </c>
      <c r="B3" s="202"/>
      <c r="C3" s="202"/>
      <c r="D3" s="202"/>
      <c r="E3" s="207" t="s">
        <v>108</v>
      </c>
      <c r="F3" s="207"/>
      <c r="G3" s="207"/>
      <c r="H3" s="207"/>
      <c r="I3" s="207"/>
      <c r="J3" s="207"/>
      <c r="K3" s="207"/>
    </row>
    <row r="4" spans="1:11" ht="16.149999999999999" customHeight="1" thickBot="1" x14ac:dyDescent="0.3">
      <c r="A4" s="202" t="s">
        <v>91</v>
      </c>
      <c r="B4" s="202"/>
      <c r="C4" s="202"/>
      <c r="D4" s="202"/>
      <c r="E4" s="203">
        <f>SUM('Full Schedule'!E101:E112)</f>
        <v>110.50505581800002</v>
      </c>
      <c r="F4" s="203"/>
      <c r="G4" s="203"/>
      <c r="H4" s="203"/>
      <c r="I4" s="203"/>
      <c r="J4" s="203"/>
      <c r="K4" s="203"/>
    </row>
    <row r="5" spans="1:11" ht="32.25" customHeight="1" thickBot="1" x14ac:dyDescent="0.3">
      <c r="A5" s="214" t="s">
        <v>107</v>
      </c>
      <c r="B5" s="214"/>
      <c r="C5" s="214"/>
      <c r="D5" s="214"/>
      <c r="E5" s="207">
        <v>2039</v>
      </c>
      <c r="F5" s="207"/>
      <c r="G5" s="207"/>
      <c r="H5" s="207"/>
      <c r="I5" s="207"/>
      <c r="J5" s="207"/>
      <c r="K5" s="207"/>
    </row>
    <row r="6" spans="1:11" ht="16.149999999999999" customHeight="1" thickBot="1" x14ac:dyDescent="0.3">
      <c r="A6" s="202" t="s">
        <v>92</v>
      </c>
      <c r="B6" s="202"/>
      <c r="C6" s="202"/>
      <c r="D6" s="202"/>
      <c r="E6" s="207" t="s">
        <v>9</v>
      </c>
      <c r="F6" s="207"/>
      <c r="G6" s="207"/>
      <c r="H6" s="207"/>
      <c r="I6" s="207"/>
      <c r="J6" s="207"/>
      <c r="K6" s="207"/>
    </row>
    <row r="7" spans="1:11" ht="31.15" customHeight="1" thickBot="1" x14ac:dyDescent="0.3">
      <c r="A7" s="5" t="s">
        <v>93</v>
      </c>
      <c r="B7" s="12">
        <v>52210</v>
      </c>
      <c r="C7" s="12">
        <v>54036</v>
      </c>
      <c r="D7" s="12">
        <v>56228</v>
      </c>
      <c r="E7" s="12">
        <v>58785</v>
      </c>
      <c r="F7" s="12">
        <v>60976</v>
      </c>
      <c r="G7" s="14">
        <v>70838</v>
      </c>
      <c r="H7" s="14">
        <v>72664</v>
      </c>
      <c r="I7" s="14"/>
      <c r="J7" s="14"/>
      <c r="K7" s="14"/>
    </row>
    <row r="8" spans="1:11" ht="31.15" customHeight="1" thickBot="1" x14ac:dyDescent="0.3">
      <c r="A8" s="5" t="s">
        <v>94</v>
      </c>
      <c r="B8" s="115">
        <f>'Full Schedule'!AD102</f>
        <v>21.538746</v>
      </c>
      <c r="C8" s="115">
        <f>'Full Schedule'!AI102</f>
        <v>43.077491999999999</v>
      </c>
      <c r="D8" s="115">
        <f>'Full Schedule'!AO102</f>
        <v>64.616237999999996</v>
      </c>
      <c r="E8" s="115">
        <f>'Full Schedule'!AV102</f>
        <v>64.616237999999996</v>
      </c>
      <c r="F8" s="115">
        <f>'Full Schedule'!BB102</f>
        <v>64.616237999999996</v>
      </c>
      <c r="G8" s="120">
        <f>'Full Schedule'!CC102</f>
        <v>76.088528249999996</v>
      </c>
      <c r="H8" s="120">
        <f>'Full Schedule'!CH102</f>
        <v>110.505399</v>
      </c>
      <c r="I8" s="120"/>
      <c r="J8" s="120"/>
      <c r="K8" s="120"/>
    </row>
    <row r="9" spans="1:11" ht="31.15" customHeight="1" thickBot="1" x14ac:dyDescent="0.3">
      <c r="A9" s="6" t="s">
        <v>95</v>
      </c>
      <c r="B9" s="12">
        <v>54036</v>
      </c>
      <c r="C9" s="12">
        <v>56228</v>
      </c>
      <c r="D9" s="12">
        <v>58785</v>
      </c>
      <c r="E9" s="12">
        <v>60976</v>
      </c>
      <c r="F9" s="12">
        <v>62802</v>
      </c>
      <c r="G9" s="14">
        <v>72664</v>
      </c>
      <c r="H9" s="14">
        <v>74489</v>
      </c>
      <c r="I9" s="14">
        <v>76316</v>
      </c>
      <c r="J9" s="14">
        <v>78142</v>
      </c>
      <c r="K9" s="14">
        <v>79968</v>
      </c>
    </row>
    <row r="10" spans="1:11" ht="30.75" thickBot="1" x14ac:dyDescent="0.3">
      <c r="A10" s="7" t="s">
        <v>96</v>
      </c>
      <c r="B10" s="215" t="s">
        <v>97</v>
      </c>
      <c r="C10" s="216"/>
      <c r="D10" s="216"/>
      <c r="E10" s="216"/>
      <c r="F10" s="216"/>
      <c r="G10" s="216"/>
      <c r="H10" s="216"/>
      <c r="I10" s="216"/>
      <c r="J10" s="216"/>
      <c r="K10" s="217"/>
    </row>
    <row r="11" spans="1:11" ht="15.75" thickBot="1" x14ac:dyDescent="0.3">
      <c r="A11" s="110" t="s">
        <v>21</v>
      </c>
      <c r="B11" s="111">
        <f>'Full Schedule'!AI103</f>
        <v>21.538746</v>
      </c>
      <c r="C11" s="111">
        <f>'Full Schedule'!AO103</f>
        <v>43.077491999999999</v>
      </c>
      <c r="D11" s="111">
        <f>'Full Schedule'!AV103</f>
        <v>64.616237999999996</v>
      </c>
      <c r="E11" s="111">
        <f>'Full Schedule'!BB103</f>
        <v>64.616237999999996</v>
      </c>
      <c r="F11" s="111">
        <f>'Full Schedule'!BG103</f>
        <v>64.616237999999996</v>
      </c>
      <c r="G11" s="113">
        <f>'Full Schedule'!CH103</f>
        <v>76.088528249999996</v>
      </c>
      <c r="H11" s="113">
        <f>'Full Schedule'!CM103</f>
        <v>110.505399</v>
      </c>
      <c r="I11" s="113"/>
      <c r="J11" s="113"/>
      <c r="K11" s="113"/>
    </row>
    <row r="12" spans="1:11" s="93" customFormat="1" ht="15.75" thickBot="1" x14ac:dyDescent="0.3">
      <c r="A12" s="110" t="s">
        <v>22</v>
      </c>
      <c r="B12" s="111">
        <f>'Full Schedule'!AI104</f>
        <v>21.538746</v>
      </c>
      <c r="C12" s="111">
        <f>'Full Schedule'!AO104</f>
        <v>43.077491999999999</v>
      </c>
      <c r="D12" s="111">
        <f>'Full Schedule'!AV104</f>
        <v>64.616237999999996</v>
      </c>
      <c r="E12" s="111">
        <f>'Full Schedule'!BB104</f>
        <v>64.616237999999996</v>
      </c>
      <c r="F12" s="112">
        <f>'Full Schedule'!BG104</f>
        <v>64.616237999999996</v>
      </c>
      <c r="G12" s="111">
        <f>'Full Schedule'!CH104</f>
        <v>76.088528249999996</v>
      </c>
      <c r="H12" s="111">
        <f>'Full Schedule'!CM104</f>
        <v>110.505399</v>
      </c>
      <c r="I12" s="111"/>
      <c r="J12" s="111"/>
      <c r="K12" s="113"/>
    </row>
    <row r="13" spans="1:11" ht="15.75" thickBot="1" x14ac:dyDescent="0.3">
      <c r="A13" s="110" t="s">
        <v>23</v>
      </c>
      <c r="B13" s="111">
        <f>'Full Schedule'!AI105</f>
        <v>0</v>
      </c>
      <c r="C13" s="111">
        <f>'Full Schedule'!AO105</f>
        <v>43.077491999999999</v>
      </c>
      <c r="D13" s="111">
        <f>'Full Schedule'!AV105</f>
        <v>64.616237999999996</v>
      </c>
      <c r="E13" s="111">
        <f>'Full Schedule'!BB105</f>
        <v>64.616237999999996</v>
      </c>
      <c r="F13" s="111">
        <f>'Full Schedule'!BG105</f>
        <v>64.616237999999996</v>
      </c>
      <c r="G13" s="113">
        <f>'Full Schedule'!CH105</f>
        <v>64.616237999999996</v>
      </c>
      <c r="H13" s="113">
        <f>'Full Schedule'!CM105</f>
        <v>76.088528249999996</v>
      </c>
      <c r="I13" s="113">
        <f>'Full Schedule'!CR105</f>
        <v>110.505399</v>
      </c>
      <c r="J13" s="113"/>
      <c r="K13" s="113"/>
    </row>
    <row r="14" spans="1:11" ht="15.75" thickBot="1" x14ac:dyDescent="0.3">
      <c r="A14" s="110" t="s">
        <v>24</v>
      </c>
      <c r="B14" s="111">
        <f>'Full Schedule'!AI106</f>
        <v>0</v>
      </c>
      <c r="C14" s="111">
        <f>'Full Schedule'!AO106</f>
        <v>21.538746</v>
      </c>
      <c r="D14" s="111">
        <f>'Full Schedule'!AV106</f>
        <v>64.616237999999996</v>
      </c>
      <c r="E14" s="111">
        <f>'Full Schedule'!BB106</f>
        <v>64.616237999999996</v>
      </c>
      <c r="F14" s="111">
        <f>'Full Schedule'!BG106</f>
        <v>64.616237999999996</v>
      </c>
      <c r="G14" s="113">
        <f>'Full Schedule'!CH106</f>
        <v>64.616237999999996</v>
      </c>
      <c r="H14" s="113">
        <f>'Full Schedule'!CM106</f>
        <v>76.088528249999996</v>
      </c>
      <c r="I14" s="113">
        <f>'Full Schedule'!CR106</f>
        <v>110.505399</v>
      </c>
      <c r="J14" s="113"/>
      <c r="K14" s="113"/>
    </row>
    <row r="15" spans="1:11" ht="15.75" thickBot="1" x14ac:dyDescent="0.3">
      <c r="A15" s="110" t="s">
        <v>25</v>
      </c>
      <c r="B15" s="111">
        <f>'Full Schedule'!AI107</f>
        <v>0</v>
      </c>
      <c r="C15" s="111">
        <f>'Full Schedule'!AO107</f>
        <v>21.538746</v>
      </c>
      <c r="D15" s="111">
        <f>'Full Schedule'!AV107</f>
        <v>64.616237999999996</v>
      </c>
      <c r="E15" s="111">
        <f>'Full Schedule'!BB107</f>
        <v>64.616237999999996</v>
      </c>
      <c r="F15" s="111">
        <f>'Full Schedule'!BG107</f>
        <v>64.616237999999996</v>
      </c>
      <c r="G15" s="113">
        <f>'Full Schedule'!CH107</f>
        <v>64.616237999999996</v>
      </c>
      <c r="H15" s="113">
        <f>'Full Schedule'!CM107</f>
        <v>76.088528249999996</v>
      </c>
      <c r="I15" s="113">
        <f>'Full Schedule'!CR107</f>
        <v>110.505399</v>
      </c>
      <c r="J15" s="113"/>
      <c r="K15" s="113"/>
    </row>
    <row r="16" spans="1:11" ht="15.75" thickBot="1" x14ac:dyDescent="0.3">
      <c r="A16" s="110" t="s">
        <v>26</v>
      </c>
      <c r="B16" s="111">
        <f>'Full Schedule'!AI108</f>
        <v>0</v>
      </c>
      <c r="C16" s="111">
        <f>'Full Schedule'!AO108</f>
        <v>21.538746</v>
      </c>
      <c r="D16" s="111">
        <f>'Full Schedule'!AV108</f>
        <v>43.077491999999999</v>
      </c>
      <c r="E16" s="111">
        <f>'Full Schedule'!BB108</f>
        <v>64.616237999999996</v>
      </c>
      <c r="F16" s="111">
        <f>'Full Schedule'!BG108</f>
        <v>64.616237999999996</v>
      </c>
      <c r="G16" s="113">
        <f>'Full Schedule'!CH108</f>
        <v>64.616237999999996</v>
      </c>
      <c r="H16" s="113">
        <f>'Full Schedule'!CM108</f>
        <v>76.088528249999996</v>
      </c>
      <c r="I16" s="113">
        <f>'Full Schedule'!CR108</f>
        <v>110.505399</v>
      </c>
      <c r="J16" s="113"/>
      <c r="K16" s="113"/>
    </row>
    <row r="17" spans="1:11" ht="15.75" thickBot="1" x14ac:dyDescent="0.3">
      <c r="A17" s="110" t="s">
        <v>28</v>
      </c>
      <c r="B17" s="111">
        <f>'Full Schedule'!AI109</f>
        <v>0</v>
      </c>
      <c r="C17" s="111">
        <f>'Full Schedule'!AO109</f>
        <v>0</v>
      </c>
      <c r="D17" s="111">
        <f>'Full Schedule'!AV109</f>
        <v>43.077491999999999</v>
      </c>
      <c r="E17" s="111">
        <f>'Full Schedule'!BB109</f>
        <v>64.616237999999996</v>
      </c>
      <c r="F17" s="111">
        <f>'Full Schedule'!BG109</f>
        <v>64.616237999999996</v>
      </c>
      <c r="G17" s="113">
        <f>'Full Schedule'!CH109</f>
        <v>64.616237999999996</v>
      </c>
      <c r="H17" s="113">
        <f>'Full Schedule'!CM109</f>
        <v>64.616237999999996</v>
      </c>
      <c r="I17" s="113">
        <f>'Full Schedule'!CR109</f>
        <v>76.088528249999996</v>
      </c>
      <c r="J17" s="113">
        <f>'Full Schedule'!CW109</f>
        <v>110.505399</v>
      </c>
      <c r="K17" s="113"/>
    </row>
    <row r="18" spans="1:11" ht="15.75" thickBot="1" x14ac:dyDescent="0.3">
      <c r="A18" s="110" t="s">
        <v>29</v>
      </c>
      <c r="B18" s="111">
        <f>'Full Schedule'!AI110</f>
        <v>0</v>
      </c>
      <c r="C18" s="111">
        <f>'Full Schedule'!AO110</f>
        <v>0</v>
      </c>
      <c r="D18" s="111">
        <f>'Full Schedule'!AV110</f>
        <v>21.538746</v>
      </c>
      <c r="E18" s="111">
        <f>'Full Schedule'!BB110</f>
        <v>43.077491999999999</v>
      </c>
      <c r="F18" s="111">
        <f>'Full Schedule'!BG110</f>
        <v>64.616237999999996</v>
      </c>
      <c r="G18" s="113">
        <f>'Full Schedule'!CH110</f>
        <v>64.616237999999996</v>
      </c>
      <c r="H18" s="113">
        <f>'Full Schedule'!CM110</f>
        <v>64.616237999999996</v>
      </c>
      <c r="I18" s="113">
        <f>'Full Schedule'!CR110</f>
        <v>64.616237999999996</v>
      </c>
      <c r="J18" s="113">
        <f>'Full Schedule'!CW110</f>
        <v>76.088528249999996</v>
      </c>
      <c r="K18" s="121">
        <f>'Full Schedule'!DB110</f>
        <v>110.505399</v>
      </c>
    </row>
    <row r="19" spans="1:11" ht="15.75" thickBot="1" x14ac:dyDescent="0.3"/>
    <row r="20" spans="1:11" x14ac:dyDescent="0.25">
      <c r="A20" s="218" t="s">
        <v>98</v>
      </c>
      <c r="B20" s="219"/>
      <c r="C20" s="219"/>
      <c r="D20" s="219"/>
      <c r="E20" s="219"/>
      <c r="F20" s="219"/>
      <c r="G20" s="219"/>
      <c r="H20" s="219"/>
      <c r="I20" s="219"/>
      <c r="J20" s="219"/>
      <c r="K20" s="220"/>
    </row>
    <row r="21" spans="1:11" x14ac:dyDescent="0.25">
      <c r="A21" s="208" t="s">
        <v>99</v>
      </c>
      <c r="B21" s="209"/>
      <c r="C21" s="209"/>
      <c r="D21" s="209"/>
      <c r="E21" s="209"/>
      <c r="F21" s="209"/>
      <c r="G21" s="209"/>
      <c r="H21" s="209"/>
      <c r="I21" s="209"/>
      <c r="J21" s="209"/>
      <c r="K21" s="210"/>
    </row>
    <row r="22" spans="1:11" x14ac:dyDescent="0.25">
      <c r="A22" s="208" t="s">
        <v>100</v>
      </c>
      <c r="B22" s="209"/>
      <c r="C22" s="209"/>
      <c r="D22" s="209"/>
      <c r="E22" s="209"/>
      <c r="F22" s="209"/>
      <c r="G22" s="209"/>
      <c r="H22" s="209"/>
      <c r="I22" s="209"/>
      <c r="J22" s="209"/>
      <c r="K22" s="210"/>
    </row>
    <row r="23" spans="1:11" ht="15.75" thickBot="1" x14ac:dyDescent="0.3">
      <c r="A23" s="211" t="s">
        <v>101</v>
      </c>
      <c r="B23" s="212"/>
      <c r="C23" s="212"/>
      <c r="D23" s="212"/>
      <c r="E23" s="212"/>
      <c r="F23" s="212"/>
      <c r="G23" s="212"/>
      <c r="H23" s="212"/>
      <c r="I23" s="212"/>
      <c r="J23" s="212"/>
      <c r="K23" s="213"/>
    </row>
  </sheetData>
  <mergeCells count="16">
    <mergeCell ref="A21:K21"/>
    <mergeCell ref="A22:K22"/>
    <mergeCell ref="A23:K23"/>
    <mergeCell ref="A5:D5"/>
    <mergeCell ref="E5:K5"/>
    <mergeCell ref="A6:D6"/>
    <mergeCell ref="E6:K6"/>
    <mergeCell ref="B10:K10"/>
    <mergeCell ref="A20:K20"/>
    <mergeCell ref="A4:D4"/>
    <mergeCell ref="E4:K4"/>
    <mergeCell ref="A1:K1"/>
    <mergeCell ref="A2:D2"/>
    <mergeCell ref="E2:K2"/>
    <mergeCell ref="A3:D3"/>
    <mergeCell ref="E3:K3"/>
  </mergeCells>
  <conditionalFormatting sqref="B7:F7 B9:J9">
    <cfRule type="containsText" dxfId="41" priority="9" operator="containsText" text="10/12/xxxx">
      <formula>NOT(ISERROR(SEARCH("10/12/xxxx",B7)))</formula>
    </cfRule>
  </conditionalFormatting>
  <conditionalFormatting sqref="G7:H7">
    <cfRule type="containsText" dxfId="40" priority="10" operator="containsText" text="10/12/xxxx">
      <formula>NOT(ISERROR(SEARCH("10/12/xxxx",G7)))</formula>
    </cfRule>
  </conditionalFormatting>
  <conditionalFormatting sqref="I7">
    <cfRule type="containsText" dxfId="39" priority="7" operator="containsText" text="10/12/xxxx">
      <formula>NOT(ISERROR(SEARCH("10/12/xxxx",I7)))</formula>
    </cfRule>
  </conditionalFormatting>
  <conditionalFormatting sqref="J7:K7">
    <cfRule type="containsText" dxfId="38" priority="6" operator="containsText" text="10/12/xxxx">
      <formula>NOT(ISERROR(SEARCH("10/12/xxxx",J7)))</formula>
    </cfRule>
  </conditionalFormatting>
  <conditionalFormatting sqref="K9">
    <cfRule type="containsText" dxfId="37" priority="2" operator="containsText" text="10/12/xxxx">
      <formula>NOT(ISERROR(SEARCH("10/12/xxxx",K9)))</formula>
    </cfRule>
  </conditionalFormatting>
  <dataValidations count="5">
    <dataValidation allowBlank="1" showInputMessage="1" showErrorMessage="1" prompt="Please input the correct Rehabilitation Area number (RA#)" sqref="E2:K2" xr:uid="{BFE44339-7154-4457-8911-76315836625E}"/>
    <dataValidation allowBlank="1" showInputMessage="1" showErrorMessage="1" promptTitle="Rehabilitation Milestone" prompt="Insert the Rehabilitation Milestone number here (RM#)" sqref="A11:A18" xr:uid="{969ED773-EFB3-440D-9346-F8C44E4B4F26}"/>
    <dataValidation allowBlank="1" showInputMessage="1" showErrorMessage="1" promptTitle="Insert Date" prompt="Please insert the date the area is available for rehabilitation" sqref="B9:K9 B7:K7" xr:uid="{4A4B6D94-7F46-4853-8D60-D497694DD4EC}"/>
    <dataValidation allowBlank="1" showInputMessage="1" showErrorMessage="1" promptTitle="Insert Area (ha)" prompt="Please insert the cumulative area available in hectares (ha)" sqref="B8:K8" xr:uid="{4EA68217-C17F-41C8-A8E6-11C70D982E80}"/>
    <dataValidation allowBlank="1" showInputMessage="1" showErrorMessage="1" promptTitle="Insert Area (ha)" prompt="Please insert the cumulative area achieved in hectares (ha) as required" sqref="B11:K18" xr:uid="{C6E4C97D-92D1-4E00-A510-EF4FAF6FAB25}"/>
  </dataValidations>
  <pageMargins left="0.7" right="0.7" top="0.75" bottom="0.75" header="0.3" footer="0.3"/>
  <pageSetup paperSize="9" orientation="portrait" r:id="rId1"/>
  <tableParts count="2">
    <tablePart r:id="rId2"/>
    <tablePart r:id="rId3"/>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085476-2CD7-47A3-B5AF-2E7A2353EBBB}">
  <sheetPr codeName="Sheet14"/>
  <dimension ref="A1:K23"/>
  <sheetViews>
    <sheetView workbookViewId="0">
      <selection activeCell="M32" sqref="M32"/>
    </sheetView>
  </sheetViews>
  <sheetFormatPr defaultColWidth="12.140625" defaultRowHeight="15" x14ac:dyDescent="0.25"/>
  <cols>
    <col min="1" max="1" width="15.7109375" style="8" customWidth="1"/>
  </cols>
  <sheetData>
    <row r="1" spans="1:11" ht="23.25" customHeight="1" thickBot="1" x14ac:dyDescent="0.35">
      <c r="A1" s="204" t="s">
        <v>88</v>
      </c>
      <c r="B1" s="205"/>
      <c r="C1" s="205"/>
      <c r="D1" s="205"/>
      <c r="E1" s="205"/>
      <c r="F1" s="205"/>
      <c r="G1" s="205"/>
      <c r="H1" s="205"/>
      <c r="I1" s="205"/>
      <c r="J1" s="205"/>
      <c r="K1" s="206"/>
    </row>
    <row r="2" spans="1:11" ht="16.149999999999999" customHeight="1" thickBot="1" x14ac:dyDescent="0.3">
      <c r="A2" s="202" t="s">
        <v>89</v>
      </c>
      <c r="B2" s="202"/>
      <c r="C2" s="202"/>
      <c r="D2" s="202"/>
      <c r="E2" s="207" t="s">
        <v>146</v>
      </c>
      <c r="F2" s="207"/>
      <c r="G2" s="207"/>
      <c r="H2" s="207"/>
      <c r="I2" s="207"/>
      <c r="J2" s="207"/>
      <c r="K2" s="207"/>
    </row>
    <row r="3" spans="1:11" ht="16.149999999999999" customHeight="1" thickBot="1" x14ac:dyDescent="0.3">
      <c r="A3" s="202" t="s">
        <v>90</v>
      </c>
      <c r="B3" s="202"/>
      <c r="C3" s="202"/>
      <c r="D3" s="202"/>
      <c r="E3" s="207" t="s">
        <v>105</v>
      </c>
      <c r="F3" s="207"/>
      <c r="G3" s="207"/>
      <c r="H3" s="207"/>
      <c r="I3" s="207"/>
      <c r="J3" s="207"/>
      <c r="K3" s="207"/>
    </row>
    <row r="4" spans="1:11" ht="16.149999999999999" customHeight="1" thickBot="1" x14ac:dyDescent="0.3">
      <c r="A4" s="202" t="s">
        <v>91</v>
      </c>
      <c r="B4" s="202"/>
      <c r="C4" s="202"/>
      <c r="D4" s="202"/>
      <c r="E4" s="203">
        <f>SUM('Full Schedule'!E113:E124)</f>
        <v>122.80162225960001</v>
      </c>
      <c r="F4" s="203"/>
      <c r="G4" s="203"/>
      <c r="H4" s="203"/>
      <c r="I4" s="203"/>
      <c r="J4" s="203"/>
      <c r="K4" s="203"/>
    </row>
    <row r="5" spans="1:11" ht="32.25" customHeight="1" thickBot="1" x14ac:dyDescent="0.3">
      <c r="A5" s="214" t="s">
        <v>107</v>
      </c>
      <c r="B5" s="214"/>
      <c r="C5" s="214"/>
      <c r="D5" s="214"/>
      <c r="E5" s="207">
        <v>2032</v>
      </c>
      <c r="F5" s="207"/>
      <c r="G5" s="207"/>
      <c r="H5" s="207"/>
      <c r="I5" s="207"/>
      <c r="J5" s="207"/>
      <c r="K5" s="207"/>
    </row>
    <row r="6" spans="1:11" ht="16.149999999999999" customHeight="1" thickBot="1" x14ac:dyDescent="0.3">
      <c r="A6" s="202" t="s">
        <v>92</v>
      </c>
      <c r="B6" s="202"/>
      <c r="C6" s="202"/>
      <c r="D6" s="202"/>
      <c r="E6" s="207" t="s">
        <v>9</v>
      </c>
      <c r="F6" s="207"/>
      <c r="G6" s="207"/>
      <c r="H6" s="207"/>
      <c r="I6" s="207"/>
      <c r="J6" s="207"/>
      <c r="K6" s="207"/>
    </row>
    <row r="7" spans="1:11" ht="31.15" customHeight="1" thickBot="1" x14ac:dyDescent="0.3">
      <c r="A7" s="5" t="s">
        <v>93</v>
      </c>
      <c r="B7" s="12">
        <v>48558</v>
      </c>
      <c r="C7" s="12">
        <v>50384</v>
      </c>
      <c r="D7" s="12">
        <v>52210</v>
      </c>
      <c r="E7" s="12">
        <v>54036</v>
      </c>
      <c r="F7" s="12"/>
      <c r="G7" s="12"/>
    </row>
    <row r="8" spans="1:11" ht="31.15" customHeight="1" thickBot="1" x14ac:dyDescent="0.3">
      <c r="A8" s="5" t="s">
        <v>94</v>
      </c>
      <c r="B8" s="115">
        <f>'Full Schedule'!T114</f>
        <v>12.535474600000001</v>
      </c>
      <c r="C8" s="115">
        <f>'Full Schedule'!Y114</f>
        <v>62.677373000000003</v>
      </c>
      <c r="D8" s="115">
        <f>'Full Schedule'!AD114</f>
        <v>74.702221399999999</v>
      </c>
      <c r="E8" s="115">
        <f>'Full Schedule'!AI114</f>
        <v>122.801615</v>
      </c>
      <c r="F8" s="115"/>
      <c r="G8" s="117"/>
    </row>
    <row r="9" spans="1:11" ht="31.15" customHeight="1" thickBot="1" x14ac:dyDescent="0.3">
      <c r="A9" s="6" t="s">
        <v>95</v>
      </c>
      <c r="B9" s="12">
        <v>50384</v>
      </c>
      <c r="C9" s="12">
        <v>52210</v>
      </c>
      <c r="D9" s="12">
        <v>54036</v>
      </c>
      <c r="E9" s="12">
        <v>56228</v>
      </c>
      <c r="F9" s="12">
        <v>58785</v>
      </c>
      <c r="G9" s="12">
        <v>60976</v>
      </c>
    </row>
    <row r="10" spans="1:11" ht="30.75" thickBot="1" x14ac:dyDescent="0.3">
      <c r="A10" s="7" t="s">
        <v>96</v>
      </c>
      <c r="B10" s="215" t="s">
        <v>97</v>
      </c>
      <c r="C10" s="216"/>
      <c r="D10" s="216"/>
      <c r="E10" s="216"/>
      <c r="F10" s="216"/>
      <c r="G10" s="216"/>
      <c r="H10" s="216"/>
      <c r="I10" s="216"/>
      <c r="J10" s="216"/>
      <c r="K10" s="217"/>
    </row>
    <row r="11" spans="1:11" ht="15.75" thickBot="1" x14ac:dyDescent="0.3">
      <c r="A11" s="110" t="s">
        <v>21</v>
      </c>
      <c r="B11" s="111">
        <f>'Full Schedule'!Y115</f>
        <v>12.535474600000001</v>
      </c>
      <c r="C11" s="111">
        <f>'Full Schedule'!AD115</f>
        <v>62.677373000000003</v>
      </c>
      <c r="D11" s="111">
        <f>'Full Schedule'!AI115</f>
        <v>74.702221399999999</v>
      </c>
      <c r="E11" s="111">
        <f>'Full Schedule'!AO115</f>
        <v>122.801615</v>
      </c>
      <c r="F11" s="111"/>
      <c r="G11" s="113"/>
    </row>
    <row r="12" spans="1:11" s="93" customFormat="1" ht="15.75" thickBot="1" x14ac:dyDescent="0.3">
      <c r="A12" s="110" t="s">
        <v>22</v>
      </c>
      <c r="B12" s="111">
        <f>'Full Schedule'!Y116</f>
        <v>12.535474600000001</v>
      </c>
      <c r="C12" s="111">
        <f>'Full Schedule'!AD116</f>
        <v>62.677373000000003</v>
      </c>
      <c r="D12" s="111">
        <f>'Full Schedule'!AI116</f>
        <v>74.702221399999999</v>
      </c>
      <c r="E12" s="111">
        <f>'Full Schedule'!AO116</f>
        <v>122.801615</v>
      </c>
      <c r="F12" s="111"/>
      <c r="G12" s="111"/>
    </row>
    <row r="13" spans="1:11" ht="15.75" thickBot="1" x14ac:dyDescent="0.3">
      <c r="A13" s="110" t="s">
        <v>23</v>
      </c>
      <c r="B13" s="111">
        <f>'Full Schedule'!Y117</f>
        <v>0</v>
      </c>
      <c r="C13" s="111">
        <f>'Full Schedule'!AD117</f>
        <v>12.535474600000001</v>
      </c>
      <c r="D13" s="111">
        <f>'Full Schedule'!AI117</f>
        <v>62.677373000000003</v>
      </c>
      <c r="E13" s="111">
        <f>'Full Schedule'!AO117</f>
        <v>122.801615</v>
      </c>
      <c r="F13" s="111"/>
      <c r="G13" s="111"/>
    </row>
    <row r="14" spans="1:11" ht="15.75" thickBot="1" x14ac:dyDescent="0.3">
      <c r="A14" s="110" t="s">
        <v>24</v>
      </c>
      <c r="B14" s="111">
        <f>'Full Schedule'!Y118</f>
        <v>0</v>
      </c>
      <c r="C14" s="111">
        <f>'Full Schedule'!AD118</f>
        <v>12.535474600000001</v>
      </c>
      <c r="D14" s="111">
        <f>'Full Schedule'!AI118</f>
        <v>62.677373000000003</v>
      </c>
      <c r="E14" s="111">
        <f>'Full Schedule'!AO118</f>
        <v>74.702221399999999</v>
      </c>
      <c r="F14" s="111">
        <f>'Full Schedule'!AV118</f>
        <v>122.801615</v>
      </c>
      <c r="G14" s="111"/>
    </row>
    <row r="15" spans="1:11" ht="15.75" thickBot="1" x14ac:dyDescent="0.3">
      <c r="A15" s="110" t="s">
        <v>25</v>
      </c>
      <c r="B15" s="111">
        <f>'Full Schedule'!Y119</f>
        <v>0</v>
      </c>
      <c r="C15" s="111">
        <f>'Full Schedule'!AD119</f>
        <v>12.535474600000001</v>
      </c>
      <c r="D15" s="111">
        <f>'Full Schedule'!AI119</f>
        <v>62.677373000000003</v>
      </c>
      <c r="E15" s="111">
        <f>'Full Schedule'!AO119</f>
        <v>74.702221399999999</v>
      </c>
      <c r="F15" s="111">
        <f>'Full Schedule'!AV119</f>
        <v>122.801615</v>
      </c>
      <c r="G15" s="111"/>
    </row>
    <row r="16" spans="1:11" ht="15.75" thickBot="1" x14ac:dyDescent="0.3">
      <c r="A16" s="110" t="s">
        <v>26</v>
      </c>
      <c r="B16" s="111">
        <f>'Full Schedule'!Y120</f>
        <v>0</v>
      </c>
      <c r="C16" s="111">
        <f>'Full Schedule'!AD120</f>
        <v>12.535474600000001</v>
      </c>
      <c r="D16" s="111">
        <f>'Full Schedule'!AI120</f>
        <v>62.677373000000003</v>
      </c>
      <c r="E16" s="111">
        <f>'Full Schedule'!AO120</f>
        <v>74.702221399999999</v>
      </c>
      <c r="F16" s="111">
        <f>'Full Schedule'!AV120</f>
        <v>122.801615</v>
      </c>
      <c r="G16" s="111"/>
    </row>
    <row r="17" spans="1:11" ht="15.75" thickBot="1" x14ac:dyDescent="0.3">
      <c r="A17" s="110" t="s">
        <v>28</v>
      </c>
      <c r="B17" s="111">
        <f>'Full Schedule'!Y121</f>
        <v>0</v>
      </c>
      <c r="C17" s="111">
        <f>'Full Schedule'!AD121</f>
        <v>0</v>
      </c>
      <c r="D17" s="111">
        <f>'Full Schedule'!AI121</f>
        <v>12.535474600000001</v>
      </c>
      <c r="E17" s="111">
        <f>'Full Schedule'!AO121</f>
        <v>62.677373000000003</v>
      </c>
      <c r="F17" s="111">
        <f>'Full Schedule'!AV121</f>
        <v>122.801615</v>
      </c>
      <c r="G17" s="111"/>
    </row>
    <row r="18" spans="1:11" ht="15.75" thickBot="1" x14ac:dyDescent="0.3">
      <c r="A18" s="110" t="s">
        <v>29</v>
      </c>
      <c r="B18" s="111">
        <f>'Full Schedule'!Y122</f>
        <v>0</v>
      </c>
      <c r="C18" s="111">
        <f>'Full Schedule'!AD122</f>
        <v>0</v>
      </c>
      <c r="D18" s="111">
        <f>'Full Schedule'!AI122</f>
        <v>0</v>
      </c>
      <c r="E18" s="111">
        <f>'Full Schedule'!AO122</f>
        <v>12.535474600000001</v>
      </c>
      <c r="F18" s="111">
        <f>'Full Schedule'!AV122</f>
        <v>74.702221399999999</v>
      </c>
      <c r="G18" s="114">
        <f>'Full Schedule'!BB122</f>
        <v>122.801615</v>
      </c>
    </row>
    <row r="19" spans="1:11" ht="15.75" thickBot="1" x14ac:dyDescent="0.3"/>
    <row r="20" spans="1:11" x14ac:dyDescent="0.25">
      <c r="A20" s="218" t="s">
        <v>98</v>
      </c>
      <c r="B20" s="219"/>
      <c r="C20" s="219"/>
      <c r="D20" s="219"/>
      <c r="E20" s="219"/>
      <c r="F20" s="219"/>
      <c r="G20" s="219"/>
      <c r="H20" s="219"/>
      <c r="I20" s="219"/>
      <c r="J20" s="219"/>
      <c r="K20" s="220"/>
    </row>
    <row r="21" spans="1:11" x14ac:dyDescent="0.25">
      <c r="A21" s="208" t="s">
        <v>99</v>
      </c>
      <c r="B21" s="224"/>
      <c r="C21" s="224"/>
      <c r="D21" s="224"/>
      <c r="E21" s="224"/>
      <c r="F21" s="224"/>
      <c r="G21" s="224"/>
      <c r="H21" s="224"/>
      <c r="I21" s="224"/>
      <c r="J21" s="224"/>
      <c r="K21" s="210"/>
    </row>
    <row r="22" spans="1:11" x14ac:dyDescent="0.25">
      <c r="A22" s="208" t="s">
        <v>100</v>
      </c>
      <c r="B22" s="224"/>
      <c r="C22" s="224"/>
      <c r="D22" s="224"/>
      <c r="E22" s="224"/>
      <c r="F22" s="224"/>
      <c r="G22" s="224"/>
      <c r="H22" s="224"/>
      <c r="I22" s="224"/>
      <c r="J22" s="224"/>
      <c r="K22" s="210"/>
    </row>
    <row r="23" spans="1:11" ht="15.75" thickBot="1" x14ac:dyDescent="0.3">
      <c r="A23" s="211" t="s">
        <v>101</v>
      </c>
      <c r="B23" s="212"/>
      <c r="C23" s="212"/>
      <c r="D23" s="212"/>
      <c r="E23" s="212"/>
      <c r="F23" s="212"/>
      <c r="G23" s="212"/>
      <c r="H23" s="212"/>
      <c r="I23" s="212"/>
      <c r="J23" s="212"/>
      <c r="K23" s="213"/>
    </row>
  </sheetData>
  <mergeCells count="16">
    <mergeCell ref="A21:K21"/>
    <mergeCell ref="A22:K22"/>
    <mergeCell ref="A23:K23"/>
    <mergeCell ref="A20:K20"/>
    <mergeCell ref="A5:D5"/>
    <mergeCell ref="E5:K5"/>
    <mergeCell ref="A6:D6"/>
    <mergeCell ref="E6:K6"/>
    <mergeCell ref="B10:K10"/>
    <mergeCell ref="A4:D4"/>
    <mergeCell ref="E4:K4"/>
    <mergeCell ref="A1:K1"/>
    <mergeCell ref="A2:D2"/>
    <mergeCell ref="E2:K2"/>
    <mergeCell ref="A3:D3"/>
    <mergeCell ref="E3:K3"/>
  </mergeCells>
  <conditionalFormatting sqref="B7">
    <cfRule type="containsText" dxfId="36" priority="5" operator="containsText" text="10/12/xxxx">
      <formula>NOT(ISERROR(SEARCH("10/12/xxxx",B7)))</formula>
    </cfRule>
  </conditionalFormatting>
  <conditionalFormatting sqref="B7:E7 B9:D9">
    <cfRule type="containsText" dxfId="35" priority="15" operator="containsText" text="10/12/xxxx">
      <formula>NOT(ISERROR(SEARCH("10/12/xxxx",B7)))</formula>
    </cfRule>
  </conditionalFormatting>
  <conditionalFormatting sqref="E9:G9">
    <cfRule type="containsText" dxfId="34" priority="6" operator="containsText" text="10/12/xxxx">
      <formula>NOT(ISERROR(SEARCH("10/12/xxxx",E9)))</formula>
    </cfRule>
  </conditionalFormatting>
  <conditionalFormatting sqref="F7:G7">
    <cfRule type="containsText" dxfId="33" priority="8" operator="containsText" text="10/12/xxxx">
      <formula>NOT(ISERROR(SEARCH("10/12/xxxx",F7)))</formula>
    </cfRule>
  </conditionalFormatting>
  <dataValidations count="5">
    <dataValidation allowBlank="1" showInputMessage="1" showErrorMessage="1" prompt="Please input the correct Rehabilitation Area number (RA#)" sqref="E2:K2" xr:uid="{2B22A23E-C2B1-472A-9939-9E8C46D98EA0}"/>
    <dataValidation allowBlank="1" showInputMessage="1" showErrorMessage="1" promptTitle="Rehabilitation Milestone" prompt="Insert the Rehabilitation Milestone number here (RM#)" sqref="A11:A18" xr:uid="{9576061A-E405-4534-84B6-B4BA8839666F}"/>
    <dataValidation allowBlank="1" showInputMessage="1" showErrorMessage="1" promptTitle="Insert Area (ha)" prompt="Please insert the cumulative area achieved in hectares (ha) as required" sqref="B11:G18" xr:uid="{FE4AFE50-1739-43EF-9C22-CC3F729C46A5}"/>
    <dataValidation allowBlank="1" showInputMessage="1" showErrorMessage="1" promptTitle="Insert Area (ha)" prompt="Please insert the cumulative area available in hectares (ha)" sqref="B8:G8" xr:uid="{C38555EF-8AC6-4C46-9E6A-E4023F47E1D5}"/>
    <dataValidation allowBlank="1" showInputMessage="1" showErrorMessage="1" promptTitle="Insert Date" prompt="Please insert the date the area is available for rehabilitation" sqref="B7:G7 B9:G9" xr:uid="{08A3AA78-8D2A-4F5B-A9C0-B1A69E90BE77}"/>
  </dataValidations>
  <pageMargins left="0.7" right="0.7" top="0.75" bottom="0.75" header="0.3" footer="0.3"/>
  <pageSetup paperSize="9" orientation="portrait" r:id="rId1"/>
  <tableParts count="2">
    <tablePart r:id="rId2"/>
    <tablePart r:id="rId3"/>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91FC24-4FA7-4706-B9FF-F84150A58281}">
  <sheetPr codeName="Sheet13">
    <tabColor rgb="FFFF0000"/>
  </sheetPr>
  <dimension ref="A1:N22"/>
  <sheetViews>
    <sheetView workbookViewId="0">
      <selection activeCell="M24" sqref="M24"/>
    </sheetView>
  </sheetViews>
  <sheetFormatPr defaultColWidth="12.140625" defaultRowHeight="15" x14ac:dyDescent="0.25"/>
  <cols>
    <col min="1" max="1" width="15.7109375" style="8" customWidth="1"/>
  </cols>
  <sheetData>
    <row r="1" spans="1:14" ht="23.25" customHeight="1" thickBot="1" x14ac:dyDescent="0.35">
      <c r="A1" s="204" t="s">
        <v>88</v>
      </c>
      <c r="B1" s="205"/>
      <c r="C1" s="205"/>
      <c r="D1" s="205"/>
      <c r="E1" s="205"/>
      <c r="F1" s="205"/>
      <c r="G1" s="205"/>
      <c r="H1" s="205"/>
      <c r="I1" s="205"/>
      <c r="J1" s="205"/>
      <c r="K1" s="206"/>
    </row>
    <row r="2" spans="1:14" ht="16.149999999999999" customHeight="1" thickBot="1" x14ac:dyDescent="0.3">
      <c r="A2" s="202" t="s">
        <v>89</v>
      </c>
      <c r="B2" s="202"/>
      <c r="C2" s="202"/>
      <c r="D2" s="202"/>
      <c r="E2" s="207" t="s">
        <v>147</v>
      </c>
      <c r="F2" s="207"/>
      <c r="G2" s="207"/>
      <c r="H2" s="207"/>
      <c r="I2" s="207"/>
      <c r="J2" s="207"/>
      <c r="K2" s="207"/>
    </row>
    <row r="3" spans="1:14" ht="16.149999999999999" customHeight="1" thickBot="1" x14ac:dyDescent="0.3">
      <c r="A3" s="202" t="s">
        <v>90</v>
      </c>
      <c r="B3" s="202"/>
      <c r="C3" s="202"/>
      <c r="D3" s="202"/>
      <c r="E3" s="207" t="s">
        <v>106</v>
      </c>
      <c r="F3" s="207"/>
      <c r="G3" s="207"/>
      <c r="H3" s="207"/>
      <c r="I3" s="207"/>
      <c r="J3" s="207"/>
      <c r="K3" s="207"/>
    </row>
    <row r="4" spans="1:14" ht="16.149999999999999" customHeight="1" thickBot="1" x14ac:dyDescent="0.3">
      <c r="A4" s="202" t="s">
        <v>91</v>
      </c>
      <c r="B4" s="202"/>
      <c r="C4" s="202"/>
      <c r="D4" s="202"/>
      <c r="E4" s="203">
        <f>SUM('Full Schedule'!E125:E135)</f>
        <v>944.01833499999998</v>
      </c>
      <c r="F4" s="203"/>
      <c r="G4" s="203"/>
      <c r="H4" s="203"/>
      <c r="I4" s="203"/>
      <c r="J4" s="203"/>
      <c r="K4" s="203"/>
    </row>
    <row r="5" spans="1:14" ht="32.25" customHeight="1" thickBot="1" x14ac:dyDescent="0.3">
      <c r="A5" s="214" t="s">
        <v>107</v>
      </c>
      <c r="B5" s="214"/>
      <c r="C5" s="214"/>
      <c r="D5" s="214"/>
      <c r="E5" s="207" t="s">
        <v>244</v>
      </c>
      <c r="F5" s="207"/>
      <c r="G5" s="207"/>
      <c r="H5" s="207"/>
      <c r="I5" s="207"/>
      <c r="J5" s="207"/>
      <c r="K5" s="207"/>
    </row>
    <row r="6" spans="1:14" ht="16.149999999999999" customHeight="1" thickBot="1" x14ac:dyDescent="0.3">
      <c r="A6" s="202" t="s">
        <v>92</v>
      </c>
      <c r="B6" s="202"/>
      <c r="C6" s="202"/>
      <c r="D6" s="202"/>
      <c r="E6" s="207" t="s">
        <v>9</v>
      </c>
      <c r="F6" s="207"/>
      <c r="G6" s="207"/>
      <c r="H6" s="207"/>
      <c r="I6" s="207"/>
      <c r="J6" s="207"/>
      <c r="K6" s="207"/>
    </row>
    <row r="7" spans="1:14" ht="31.15" customHeight="1" thickBot="1" x14ac:dyDescent="0.3">
      <c r="A7" s="5" t="s">
        <v>93</v>
      </c>
      <c r="B7" s="12">
        <v>44540</v>
      </c>
      <c r="C7" s="12">
        <v>44905</v>
      </c>
      <c r="D7" s="12">
        <v>45270</v>
      </c>
      <c r="E7" s="12">
        <v>45636</v>
      </c>
      <c r="F7" s="12">
        <v>46731</v>
      </c>
      <c r="G7" s="12">
        <v>48558</v>
      </c>
      <c r="H7" s="14">
        <v>70838</v>
      </c>
      <c r="I7" s="14">
        <v>72664</v>
      </c>
      <c r="J7" s="14">
        <v>74489</v>
      </c>
      <c r="K7" s="14">
        <v>76316</v>
      </c>
      <c r="L7" s="14">
        <v>78142</v>
      </c>
      <c r="M7" s="14"/>
      <c r="N7" s="14"/>
    </row>
    <row r="8" spans="1:14" ht="31.15" customHeight="1" thickBot="1" x14ac:dyDescent="0.3">
      <c r="A8" s="5" t="s">
        <v>94</v>
      </c>
      <c r="B8" s="115">
        <f>'Full Schedule'!I126</f>
        <v>14.556111</v>
      </c>
      <c r="C8" s="115">
        <f>'Full Schedule'!J126</f>
        <v>17.929057</v>
      </c>
      <c r="D8" s="115">
        <f>'Full Schedule'!K126</f>
        <v>17.929057</v>
      </c>
      <c r="E8" s="115">
        <f>'Full Schedule'!L126</f>
        <v>17.929057</v>
      </c>
      <c r="F8" s="115">
        <f>'Full Schedule'!O126</f>
        <v>17.930118</v>
      </c>
      <c r="G8" s="115">
        <f>'Full Schedule'!T126</f>
        <v>17.930118</v>
      </c>
      <c r="H8" s="120">
        <f>'Full Schedule'!CC126</f>
        <v>68.729783395666701</v>
      </c>
      <c r="I8" s="120">
        <f>'Full Schedule'!CH126</f>
        <v>326.22811037399998</v>
      </c>
      <c r="J8" s="120">
        <f>'Full Schedule'!CM126</f>
        <v>583.72643735233328</v>
      </c>
      <c r="K8" s="120">
        <f>'Full Schedule'!CR126</f>
        <v>841.22476433066663</v>
      </c>
      <c r="L8" s="120">
        <f>'Full Schedule'!CW126</f>
        <v>944.22409512199999</v>
      </c>
      <c r="M8" s="120"/>
      <c r="N8" s="120"/>
    </row>
    <row r="9" spans="1:14" ht="31.15" customHeight="1" thickBot="1" x14ac:dyDescent="0.3">
      <c r="A9" s="6" t="s">
        <v>95</v>
      </c>
      <c r="B9" s="12">
        <v>44905</v>
      </c>
      <c r="C9" s="12">
        <v>45270</v>
      </c>
      <c r="D9" s="12">
        <v>45636</v>
      </c>
      <c r="E9" s="12">
        <v>46001</v>
      </c>
      <c r="F9" s="12">
        <v>48558</v>
      </c>
      <c r="G9" s="12">
        <v>50384</v>
      </c>
      <c r="H9" s="14">
        <v>72664</v>
      </c>
      <c r="I9" s="14">
        <v>74489</v>
      </c>
      <c r="J9" s="14">
        <v>76316</v>
      </c>
      <c r="K9" s="14">
        <v>78142</v>
      </c>
      <c r="L9" s="14">
        <v>79968</v>
      </c>
      <c r="M9" s="14">
        <v>81794</v>
      </c>
      <c r="N9" s="14">
        <v>83621</v>
      </c>
    </row>
    <row r="10" spans="1:14" ht="30.75" thickBot="1" x14ac:dyDescent="0.3">
      <c r="A10" s="7" t="s">
        <v>96</v>
      </c>
      <c r="B10" s="215" t="s">
        <v>97</v>
      </c>
      <c r="C10" s="216"/>
      <c r="D10" s="216"/>
      <c r="E10" s="216"/>
      <c r="F10" s="216"/>
      <c r="G10" s="216"/>
      <c r="H10" s="216"/>
      <c r="I10" s="216"/>
      <c r="J10" s="216"/>
      <c r="K10" s="217"/>
    </row>
    <row r="11" spans="1:14" ht="15.75" thickBot="1" x14ac:dyDescent="0.3">
      <c r="A11" s="110" t="s">
        <v>21</v>
      </c>
      <c r="B11" s="111">
        <f>'Full Schedule'!J127</f>
        <v>14.556111</v>
      </c>
      <c r="C11" s="111">
        <f>'Full Schedule'!K127</f>
        <v>17.929057</v>
      </c>
      <c r="D11" s="111">
        <f>'Full Schedule'!L127</f>
        <v>17.929057</v>
      </c>
      <c r="E11" s="111">
        <f>'Full Schedule'!M127</f>
        <v>17.929057</v>
      </c>
      <c r="F11" s="111">
        <f>'Full Schedule'!T127</f>
        <v>17.930118</v>
      </c>
      <c r="G11" s="111">
        <f>'Full Schedule'!Y127</f>
        <v>17.930118</v>
      </c>
      <c r="H11" s="113">
        <f>'Full Schedule'!CH127</f>
        <v>68.729783395666701</v>
      </c>
      <c r="I11" s="113">
        <f>'Full Schedule'!CM127</f>
        <v>326.22811037399998</v>
      </c>
      <c r="J11" s="113">
        <f>'Full Schedule'!CR127</f>
        <v>583.72643735233328</v>
      </c>
      <c r="K11" s="113">
        <f>'Full Schedule'!CW127</f>
        <v>841.22476433066663</v>
      </c>
      <c r="L11" s="113">
        <f>'Full Schedule'!DB127</f>
        <v>944.22409512199999</v>
      </c>
      <c r="M11" s="113"/>
      <c r="N11" s="113"/>
    </row>
    <row r="12" spans="1:14" ht="15.75" thickBot="1" x14ac:dyDescent="0.3">
      <c r="A12" s="110" t="s">
        <v>22</v>
      </c>
      <c r="B12" s="111">
        <f>'Full Schedule'!J128</f>
        <v>14.556111</v>
      </c>
      <c r="C12" s="111">
        <f>'Full Schedule'!K128</f>
        <v>17.929057</v>
      </c>
      <c r="D12" s="111">
        <f>'Full Schedule'!L128</f>
        <v>17.929057</v>
      </c>
      <c r="E12" s="111">
        <f>'Full Schedule'!M128</f>
        <v>17.929057</v>
      </c>
      <c r="F12" s="111">
        <f>'Full Schedule'!T128</f>
        <v>17.930118</v>
      </c>
      <c r="G12" s="111">
        <f>'Full Schedule'!Y128</f>
        <v>17.930118</v>
      </c>
      <c r="H12" s="113">
        <f>'Full Schedule'!CH128</f>
        <v>68.729783395666701</v>
      </c>
      <c r="I12" s="113">
        <f>'Full Schedule'!CM128</f>
        <v>326.22811037399998</v>
      </c>
      <c r="J12" s="113">
        <f>'Full Schedule'!CR128</f>
        <v>583.72643735233328</v>
      </c>
      <c r="K12" s="113">
        <f>'Full Schedule'!CW128</f>
        <v>841.22476433066663</v>
      </c>
      <c r="L12" s="113">
        <f>'Full Schedule'!DB128</f>
        <v>944.22409512199999</v>
      </c>
      <c r="M12" s="111"/>
      <c r="N12" s="111"/>
    </row>
    <row r="13" spans="1:14" ht="15.75" thickBot="1" x14ac:dyDescent="0.3">
      <c r="A13" s="110" t="s">
        <v>24</v>
      </c>
      <c r="B13" s="111">
        <f>'Full Schedule'!J129</f>
        <v>14.556111</v>
      </c>
      <c r="C13" s="111">
        <f>'Full Schedule'!K129</f>
        <v>17.929057</v>
      </c>
      <c r="D13" s="111">
        <f>'Full Schedule'!L129</f>
        <v>17.929057</v>
      </c>
      <c r="E13" s="111">
        <f>'Full Schedule'!M129</f>
        <v>17.929057</v>
      </c>
      <c r="F13" s="111">
        <f>'Full Schedule'!T129</f>
        <v>17.930118</v>
      </c>
      <c r="G13" s="111">
        <f>'Full Schedule'!Y129</f>
        <v>17.930118</v>
      </c>
      <c r="H13" s="113">
        <f>'Full Schedule'!CH129</f>
        <v>68.729783395666701</v>
      </c>
      <c r="I13" s="113">
        <f>'Full Schedule'!CM129</f>
        <v>326.22811037399998</v>
      </c>
      <c r="J13" s="113">
        <f>'Full Schedule'!CR129</f>
        <v>583.72643735233328</v>
      </c>
      <c r="K13" s="113">
        <f>'Full Schedule'!CW129</f>
        <v>841.22476433066663</v>
      </c>
      <c r="L13" s="113">
        <f>'Full Schedule'!DB129</f>
        <v>944.22409512199999</v>
      </c>
      <c r="M13" s="111"/>
      <c r="N13" s="111"/>
    </row>
    <row r="14" spans="1:14" ht="15.75" thickBot="1" x14ac:dyDescent="0.3">
      <c r="A14" s="110" t="s">
        <v>25</v>
      </c>
      <c r="B14" s="111">
        <f>'Full Schedule'!J130</f>
        <v>0</v>
      </c>
      <c r="C14" s="111">
        <f>'Full Schedule'!K130</f>
        <v>14.556111</v>
      </c>
      <c r="D14" s="111">
        <f>'Full Schedule'!L130</f>
        <v>17.929057</v>
      </c>
      <c r="E14" s="111">
        <f>'Full Schedule'!M130</f>
        <v>17.929057</v>
      </c>
      <c r="F14" s="111">
        <f>'Full Schedule'!T130</f>
        <v>17.930118</v>
      </c>
      <c r="G14" s="111">
        <f>'Full Schedule'!Y130</f>
        <v>17.930118</v>
      </c>
      <c r="H14" s="113">
        <f>'Full Schedule'!CH130</f>
        <v>68.729783395666701</v>
      </c>
      <c r="I14" s="113">
        <f>'Full Schedule'!CM130</f>
        <v>326.22811037399998</v>
      </c>
      <c r="J14" s="113">
        <f>'Full Schedule'!CR130</f>
        <v>583.72643735233328</v>
      </c>
      <c r="K14" s="113">
        <f>'Full Schedule'!CW130</f>
        <v>841.22476433066663</v>
      </c>
      <c r="L14" s="113">
        <f>'Full Schedule'!DB130</f>
        <v>944.22409512199999</v>
      </c>
      <c r="M14" s="111"/>
      <c r="N14" s="111"/>
    </row>
    <row r="15" spans="1:14" ht="15.75" thickBot="1" x14ac:dyDescent="0.3">
      <c r="A15" s="110" t="s">
        <v>26</v>
      </c>
      <c r="B15" s="111">
        <f>'Full Schedule'!J131</f>
        <v>0</v>
      </c>
      <c r="C15" s="111">
        <f>'Full Schedule'!K131</f>
        <v>0</v>
      </c>
      <c r="D15" s="111">
        <f>'Full Schedule'!L131</f>
        <v>14.556111</v>
      </c>
      <c r="E15" s="111">
        <f>'Full Schedule'!M131</f>
        <v>17.929057</v>
      </c>
      <c r="F15" s="111">
        <f>'Full Schedule'!T131</f>
        <v>17.930118</v>
      </c>
      <c r="G15" s="111">
        <f>'Full Schedule'!Y131</f>
        <v>17.930118</v>
      </c>
      <c r="H15" s="113">
        <f>'Full Schedule'!CH131</f>
        <v>68.729783395666701</v>
      </c>
      <c r="I15" s="113">
        <f>'Full Schedule'!CM131</f>
        <v>326.22811037399998</v>
      </c>
      <c r="J15" s="113">
        <f>'Full Schedule'!CR131</f>
        <v>583.72643735233328</v>
      </c>
      <c r="K15" s="113">
        <f>'Full Schedule'!CW131</f>
        <v>841.22476433066663</v>
      </c>
      <c r="L15" s="113">
        <f>'Full Schedule'!DB131</f>
        <v>944.22409512199999</v>
      </c>
      <c r="M15" s="111"/>
      <c r="N15" s="111"/>
    </row>
    <row r="16" spans="1:14" ht="15.75" thickBot="1" x14ac:dyDescent="0.3">
      <c r="A16" s="110" t="s">
        <v>28</v>
      </c>
      <c r="B16" s="111">
        <f>'Full Schedule'!J132</f>
        <v>0</v>
      </c>
      <c r="C16" s="111">
        <f>'Full Schedule'!K132</f>
        <v>0</v>
      </c>
      <c r="D16" s="111">
        <f>'Full Schedule'!L132</f>
        <v>0</v>
      </c>
      <c r="E16" s="111">
        <f>'Full Schedule'!M132</f>
        <v>0</v>
      </c>
      <c r="F16" s="111">
        <f>'Full Schedule'!T132</f>
        <v>17.929057</v>
      </c>
      <c r="G16" s="111">
        <f>'Full Schedule'!Y132</f>
        <v>17.930118</v>
      </c>
      <c r="H16" s="113">
        <f>'Full Schedule'!CH132</f>
        <v>17.930118</v>
      </c>
      <c r="I16" s="113">
        <f>'Full Schedule'!CM132</f>
        <v>68.729783395666701</v>
      </c>
      <c r="J16" s="113">
        <f>'Full Schedule'!CR132</f>
        <v>326.22811037399998</v>
      </c>
      <c r="K16" s="113">
        <f>'Full Schedule'!CW132</f>
        <v>583.72643735233328</v>
      </c>
      <c r="L16" s="113">
        <f>'Full Schedule'!DB132</f>
        <v>841.22476433066663</v>
      </c>
      <c r="M16" s="114">
        <f>'Full Schedule'!DG132</f>
        <v>944.22409512199999</v>
      </c>
      <c r="N16" s="111"/>
    </row>
    <row r="17" spans="1:14" ht="15.75" thickBot="1" x14ac:dyDescent="0.3">
      <c r="A17" s="110" t="s">
        <v>29</v>
      </c>
      <c r="B17" s="111">
        <f>'Full Schedule'!J133</f>
        <v>0</v>
      </c>
      <c r="C17" s="111">
        <f>'Full Schedule'!K133</f>
        <v>0</v>
      </c>
      <c r="D17" s="111">
        <f>'Full Schedule'!L133</f>
        <v>0</v>
      </c>
      <c r="E17" s="111">
        <f>'Full Schedule'!M133</f>
        <v>0</v>
      </c>
      <c r="F17" s="111">
        <f>'Full Schedule'!T133</f>
        <v>0</v>
      </c>
      <c r="G17" s="111">
        <f>'Full Schedule'!Y133</f>
        <v>17.929057</v>
      </c>
      <c r="H17" s="113">
        <f>'Full Schedule'!CH133</f>
        <v>17.930118</v>
      </c>
      <c r="I17" s="113">
        <f>'Full Schedule'!CM133</f>
        <v>17.930118</v>
      </c>
      <c r="J17" s="113">
        <f>'Full Schedule'!CR133</f>
        <v>68.729783395666701</v>
      </c>
      <c r="K17" s="113">
        <f>'Full Schedule'!CW133</f>
        <v>326.22811037399998</v>
      </c>
      <c r="L17" s="113">
        <f>'Full Schedule'!DB133</f>
        <v>583.72643735233328</v>
      </c>
      <c r="M17" s="114">
        <f>'Full Schedule'!DG133</f>
        <v>841.22476433066663</v>
      </c>
      <c r="N17" s="114">
        <f>'Full Schedule'!DL133</f>
        <v>944.22409512199999</v>
      </c>
    </row>
    <row r="18" spans="1:14" ht="15.75" thickBot="1" x14ac:dyDescent="0.3"/>
    <row r="19" spans="1:14" x14ac:dyDescent="0.25">
      <c r="A19" s="218" t="s">
        <v>98</v>
      </c>
      <c r="B19" s="219"/>
      <c r="C19" s="219"/>
      <c r="D19" s="219"/>
      <c r="E19" s="219"/>
      <c r="F19" s="219"/>
      <c r="G19" s="219"/>
      <c r="H19" s="219"/>
      <c r="I19" s="219"/>
      <c r="J19" s="219"/>
      <c r="K19" s="220"/>
    </row>
    <row r="20" spans="1:14" x14ac:dyDescent="0.25">
      <c r="A20" s="208" t="s">
        <v>99</v>
      </c>
      <c r="B20" s="209"/>
      <c r="C20" s="209"/>
      <c r="D20" s="209"/>
      <c r="E20" s="209"/>
      <c r="F20" s="209"/>
      <c r="G20" s="209"/>
      <c r="H20" s="209"/>
      <c r="I20" s="209"/>
      <c r="J20" s="209"/>
      <c r="K20" s="210"/>
    </row>
    <row r="21" spans="1:14" x14ac:dyDescent="0.25">
      <c r="A21" s="208" t="s">
        <v>100</v>
      </c>
      <c r="B21" s="209"/>
      <c r="C21" s="209"/>
      <c r="D21" s="209"/>
      <c r="E21" s="209"/>
      <c r="F21" s="209"/>
      <c r="G21" s="209"/>
      <c r="H21" s="209"/>
      <c r="I21" s="209"/>
      <c r="J21" s="209"/>
      <c r="K21" s="210"/>
    </row>
    <row r="22" spans="1:14" ht="15.75" thickBot="1" x14ac:dyDescent="0.3">
      <c r="A22" s="211" t="s">
        <v>101</v>
      </c>
      <c r="B22" s="212"/>
      <c r="C22" s="212"/>
      <c r="D22" s="212"/>
      <c r="E22" s="212"/>
      <c r="F22" s="212"/>
      <c r="G22" s="212"/>
      <c r="H22" s="212"/>
      <c r="I22" s="212"/>
      <c r="J22" s="212"/>
      <c r="K22" s="213"/>
    </row>
  </sheetData>
  <mergeCells count="16">
    <mergeCell ref="A20:K20"/>
    <mergeCell ref="A21:K21"/>
    <mergeCell ref="A22:K22"/>
    <mergeCell ref="A5:D5"/>
    <mergeCell ref="E5:K5"/>
    <mergeCell ref="A6:D6"/>
    <mergeCell ref="E6:K6"/>
    <mergeCell ref="B10:K10"/>
    <mergeCell ref="A19:K19"/>
    <mergeCell ref="A4:D4"/>
    <mergeCell ref="E4:K4"/>
    <mergeCell ref="A1:K1"/>
    <mergeCell ref="A2:D2"/>
    <mergeCell ref="E2:K2"/>
    <mergeCell ref="A3:D3"/>
    <mergeCell ref="E3:K3"/>
  </mergeCells>
  <conditionalFormatting sqref="B7">
    <cfRule type="containsText" dxfId="32" priority="4" operator="containsText" text="10/12/xxxx">
      <formula>NOT(ISERROR(SEARCH("10/12/xxxx",B7)))</formula>
    </cfRule>
  </conditionalFormatting>
  <conditionalFormatting sqref="B9">
    <cfRule type="containsText" dxfId="31" priority="3" operator="containsText" text="10/12/xxxx">
      <formula>NOT(ISERROR(SEARCH("10/12/xxxx",B9)))</formula>
    </cfRule>
  </conditionalFormatting>
  <conditionalFormatting sqref="C7">
    <cfRule type="containsText" dxfId="30" priority="5" operator="containsText" text="10/12/xxxx">
      <formula>NOT(ISERROR(SEARCH("10/12/xxxx",C7)))</formula>
    </cfRule>
  </conditionalFormatting>
  <conditionalFormatting sqref="C9:E9">
    <cfRule type="containsText" dxfId="29" priority="11" operator="containsText" text="10/12/xxxx">
      <formula>NOT(ISERROR(SEARCH("10/12/xxxx",C9)))</formula>
    </cfRule>
  </conditionalFormatting>
  <conditionalFormatting sqref="D7:E7">
    <cfRule type="containsText" dxfId="28" priority="9" operator="containsText" text="10/12/xxxx">
      <formula>NOT(ISERROR(SEARCH("10/12/xxxx",D7)))</formula>
    </cfRule>
  </conditionalFormatting>
  <conditionalFormatting sqref="F7:G7 F9:K9">
    <cfRule type="containsText" dxfId="27" priority="22" operator="containsText" text="10/12/xxxx">
      <formula>NOT(ISERROR(SEARCH("10/12/xxxx",F7)))</formula>
    </cfRule>
  </conditionalFormatting>
  <conditionalFormatting sqref="H7:I7">
    <cfRule type="containsText" dxfId="26" priority="23" operator="containsText" text="10/12/xxxx">
      <formula>NOT(ISERROR(SEARCH("10/12/xxxx",H7)))</formula>
    </cfRule>
  </conditionalFormatting>
  <conditionalFormatting sqref="J7">
    <cfRule type="containsText" dxfId="25" priority="20" operator="containsText" text="10/12/xxxx">
      <formula>NOT(ISERROR(SEARCH("10/12/xxxx",J7)))</formula>
    </cfRule>
  </conditionalFormatting>
  <conditionalFormatting sqref="K7:L7">
    <cfRule type="containsText" dxfId="24" priority="19" operator="containsText" text="10/12/xxxx">
      <formula>NOT(ISERROR(SEARCH("10/12/xxxx",K7)))</formula>
    </cfRule>
  </conditionalFormatting>
  <conditionalFormatting sqref="L9">
    <cfRule type="containsText" dxfId="23" priority="16" operator="containsText" text="10/12/xxxx">
      <formula>NOT(ISERROR(SEARCH("10/12/xxxx",L9)))</formula>
    </cfRule>
  </conditionalFormatting>
  <conditionalFormatting sqref="M7">
    <cfRule type="containsText" dxfId="22" priority="14" operator="containsText" text="10/12/xxxx">
      <formula>NOT(ISERROR(SEARCH("10/12/xxxx",M7)))</formula>
    </cfRule>
  </conditionalFormatting>
  <conditionalFormatting sqref="M9">
    <cfRule type="containsText" dxfId="21" priority="15" operator="containsText" text="10/12/xxxx">
      <formula>NOT(ISERROR(SEARCH("10/12/xxxx",M9)))</formula>
    </cfRule>
  </conditionalFormatting>
  <conditionalFormatting sqref="N7">
    <cfRule type="containsText" dxfId="20" priority="13" operator="containsText" text="10/12/xxxx">
      <formula>NOT(ISERROR(SEARCH("10/12/xxxx",N7)))</formula>
    </cfRule>
  </conditionalFormatting>
  <conditionalFormatting sqref="N9">
    <cfRule type="containsText" dxfId="19" priority="1" operator="containsText" text="10/12/xxxx">
      <formula>NOT(ISERROR(SEARCH("10/12/xxxx",N9)))</formula>
    </cfRule>
  </conditionalFormatting>
  <dataValidations count="5">
    <dataValidation allowBlank="1" showInputMessage="1" showErrorMessage="1" promptTitle="Rehabilitation Milestone" prompt="Insert the Rehabilitation Milestone number here (RM#)" sqref="A11:A17" xr:uid="{3440CD90-9272-44EA-8E8F-9ACE2DB3F3D6}"/>
    <dataValidation allowBlank="1" showInputMessage="1" showErrorMessage="1" prompt="Please input the correct Rehabilitation Area number (RA#)" sqref="E2:K2" xr:uid="{03E00586-3D9B-4CE3-B3B1-FB0995754D1B}"/>
    <dataValidation allowBlank="1" showInputMessage="1" showErrorMessage="1" promptTitle="Insert Date" prompt="Please insert the date the area is available for rehabilitation" sqref="B7:N7 B9:N9" xr:uid="{87CEA08A-2A02-45A4-9969-6465900D0D01}"/>
    <dataValidation allowBlank="1" showInputMessage="1" showErrorMessage="1" promptTitle="Insert Area (ha)" prompt="Please insert the cumulative area available in hectares (ha)" sqref="B8:M8" xr:uid="{77E83326-AE40-4559-AB00-116260D79AD1}"/>
    <dataValidation allowBlank="1" showInputMessage="1" showErrorMessage="1" promptTitle="Insert Area (ha)" prompt="Please insert the cumulative area achieved in hectares (ha) as required" sqref="B11:N17" xr:uid="{C6602CF5-1AEE-4B61-8743-0605AA4C7D98}"/>
  </dataValidations>
  <pageMargins left="0.7" right="0.7" top="0.75" bottom="0.75" header="0.3" footer="0.3"/>
  <pageSetup paperSize="9" orientation="portrait" r:id="rId1"/>
  <tableParts count="2">
    <tablePart r:id="rId2"/>
    <tablePart r:id="rId3"/>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931EF-DD5D-4802-A943-3655D0E77546}">
  <sheetPr codeName="Sheet12"/>
  <dimension ref="A1:K22"/>
  <sheetViews>
    <sheetView workbookViewId="0">
      <selection activeCell="H15" sqref="H15"/>
    </sheetView>
  </sheetViews>
  <sheetFormatPr defaultColWidth="12.140625" defaultRowHeight="15" x14ac:dyDescent="0.25"/>
  <cols>
    <col min="1" max="1" width="15.7109375" style="8" customWidth="1"/>
  </cols>
  <sheetData>
    <row r="1" spans="1:11" ht="23.25" customHeight="1" thickBot="1" x14ac:dyDescent="0.35">
      <c r="A1" s="204" t="s">
        <v>88</v>
      </c>
      <c r="B1" s="205"/>
      <c r="C1" s="205"/>
      <c r="D1" s="205"/>
      <c r="E1" s="205"/>
      <c r="F1" s="205"/>
      <c r="G1" s="205"/>
      <c r="H1" s="205"/>
      <c r="I1" s="205"/>
      <c r="J1" s="205"/>
      <c r="K1" s="206"/>
    </row>
    <row r="2" spans="1:11" ht="16.149999999999999" customHeight="1" thickBot="1" x14ac:dyDescent="0.3">
      <c r="A2" s="202" t="s">
        <v>89</v>
      </c>
      <c r="B2" s="202"/>
      <c r="C2" s="202"/>
      <c r="D2" s="202"/>
      <c r="E2" s="207" t="s">
        <v>148</v>
      </c>
      <c r="F2" s="207"/>
      <c r="G2" s="207"/>
      <c r="H2" s="207"/>
      <c r="I2" s="207"/>
      <c r="J2" s="207"/>
      <c r="K2" s="207"/>
    </row>
    <row r="3" spans="1:11" ht="16.149999999999999" customHeight="1" thickBot="1" x14ac:dyDescent="0.3">
      <c r="A3" s="202" t="s">
        <v>90</v>
      </c>
      <c r="B3" s="202"/>
      <c r="C3" s="202"/>
      <c r="D3" s="202"/>
      <c r="E3" s="207" t="s">
        <v>106</v>
      </c>
      <c r="F3" s="207"/>
      <c r="G3" s="207"/>
      <c r="H3" s="207"/>
      <c r="I3" s="207"/>
      <c r="J3" s="207"/>
      <c r="K3" s="207"/>
    </row>
    <row r="4" spans="1:11" ht="16.149999999999999" customHeight="1" thickBot="1" x14ac:dyDescent="0.3">
      <c r="A4" s="202" t="s">
        <v>91</v>
      </c>
      <c r="B4" s="202"/>
      <c r="C4" s="202"/>
      <c r="D4" s="202"/>
      <c r="E4" s="203">
        <f>SUM('Full Schedule'!E136:E146)</f>
        <v>51.175840859939996</v>
      </c>
      <c r="F4" s="203"/>
      <c r="G4" s="203"/>
      <c r="H4" s="203"/>
      <c r="I4" s="203"/>
      <c r="J4" s="203"/>
      <c r="K4" s="203"/>
    </row>
    <row r="5" spans="1:11" ht="32.25" customHeight="1" thickBot="1" x14ac:dyDescent="0.3">
      <c r="A5" s="214" t="s">
        <v>107</v>
      </c>
      <c r="B5" s="214"/>
      <c r="C5" s="214"/>
      <c r="D5" s="214"/>
      <c r="E5" s="207">
        <v>2093</v>
      </c>
      <c r="F5" s="207"/>
      <c r="G5" s="207"/>
      <c r="H5" s="207"/>
      <c r="I5" s="207"/>
      <c r="J5" s="207"/>
      <c r="K5" s="207"/>
    </row>
    <row r="6" spans="1:11" ht="16.149999999999999" customHeight="1" thickBot="1" x14ac:dyDescent="0.3">
      <c r="A6" s="202" t="s">
        <v>92</v>
      </c>
      <c r="B6" s="202"/>
      <c r="C6" s="202"/>
      <c r="D6" s="202"/>
      <c r="E6" s="207" t="s">
        <v>227</v>
      </c>
      <c r="F6" s="207"/>
      <c r="G6" s="207"/>
      <c r="H6" s="207"/>
      <c r="I6" s="207"/>
      <c r="J6" s="207"/>
      <c r="K6" s="207"/>
    </row>
    <row r="7" spans="1:11" ht="31.15" customHeight="1" thickBot="1" x14ac:dyDescent="0.3">
      <c r="A7" s="5" t="s">
        <v>93</v>
      </c>
      <c r="B7" s="14">
        <v>70838</v>
      </c>
      <c r="C7" s="14">
        <v>72664</v>
      </c>
      <c r="D7" s="14"/>
      <c r="E7" s="14"/>
      <c r="F7" s="14"/>
    </row>
    <row r="8" spans="1:11" ht="31.15" customHeight="1" thickBot="1" x14ac:dyDescent="0.3">
      <c r="A8" s="5" t="s">
        <v>94</v>
      </c>
      <c r="B8" s="120">
        <f>'Full Schedule'!CC137</f>
        <v>17.058613619979997</v>
      </c>
      <c r="C8" s="120">
        <f>'Full Schedule'!CH137</f>
        <v>51.175840859939996</v>
      </c>
      <c r="D8" s="120"/>
      <c r="E8" s="120"/>
      <c r="F8" s="120"/>
    </row>
    <row r="9" spans="1:11" ht="31.15" customHeight="1" thickBot="1" x14ac:dyDescent="0.3">
      <c r="A9" s="6" t="s">
        <v>95</v>
      </c>
      <c r="B9" s="14">
        <v>72664</v>
      </c>
      <c r="C9" s="14">
        <v>74489</v>
      </c>
      <c r="D9" s="14">
        <v>76316</v>
      </c>
      <c r="E9" s="14">
        <v>81794</v>
      </c>
      <c r="F9" s="14">
        <v>83621</v>
      </c>
    </row>
    <row r="10" spans="1:11" ht="30.75" thickBot="1" x14ac:dyDescent="0.3">
      <c r="A10" s="7" t="s">
        <v>96</v>
      </c>
      <c r="B10" s="215" t="s">
        <v>97</v>
      </c>
      <c r="C10" s="216"/>
      <c r="D10" s="216"/>
      <c r="E10" s="216"/>
      <c r="F10" s="216"/>
      <c r="G10" s="216"/>
      <c r="H10" s="216"/>
      <c r="I10" s="216"/>
      <c r="J10" s="216"/>
      <c r="K10" s="217"/>
    </row>
    <row r="11" spans="1:11" ht="15.75" thickBot="1" x14ac:dyDescent="0.3">
      <c r="A11" s="110" t="s">
        <v>21</v>
      </c>
      <c r="B11" s="113">
        <f>'Full Schedule'!CH138</f>
        <v>51.175840859939996</v>
      </c>
      <c r="C11" s="113"/>
      <c r="D11" s="113"/>
      <c r="E11" s="113"/>
      <c r="F11" s="113"/>
    </row>
    <row r="12" spans="1:11" ht="15.75" thickBot="1" x14ac:dyDescent="0.3">
      <c r="A12" s="110" t="s">
        <v>22</v>
      </c>
      <c r="B12" s="113">
        <f>'Full Schedule'!CH139</f>
        <v>51.175840859939996</v>
      </c>
      <c r="C12" s="113"/>
      <c r="D12" s="113"/>
      <c r="E12" s="113"/>
      <c r="F12" s="111"/>
    </row>
    <row r="13" spans="1:11" ht="15.75" thickBot="1" x14ac:dyDescent="0.3">
      <c r="A13" s="110" t="s">
        <v>24</v>
      </c>
      <c r="B13" s="113">
        <f>'Full Schedule'!CH140</f>
        <v>51.175840859939996</v>
      </c>
      <c r="C13" s="113"/>
      <c r="D13" s="113"/>
      <c r="E13" s="113"/>
      <c r="F13" s="111"/>
    </row>
    <row r="14" spans="1:11" ht="15.75" thickBot="1" x14ac:dyDescent="0.3">
      <c r="A14" s="110" t="s">
        <v>25</v>
      </c>
      <c r="B14" s="113">
        <f>'Full Schedule'!CH141</f>
        <v>51.175840859939996</v>
      </c>
      <c r="C14" s="113"/>
      <c r="D14" s="113"/>
      <c r="E14" s="113"/>
      <c r="F14" s="111"/>
    </row>
    <row r="15" spans="1:11" ht="15.75" thickBot="1" x14ac:dyDescent="0.3">
      <c r="A15" s="110" t="s">
        <v>27</v>
      </c>
      <c r="B15" s="113">
        <f>'Full Schedule'!CH142</f>
        <v>17.058613619979997</v>
      </c>
      <c r="C15" s="113">
        <f>'Full Schedule'!CM142</f>
        <v>51.175840859939996</v>
      </c>
      <c r="D15" s="113"/>
      <c r="E15" s="113"/>
      <c r="F15" s="111"/>
    </row>
    <row r="16" spans="1:11" ht="15.75" thickBot="1" x14ac:dyDescent="0.3">
      <c r="A16" s="110" t="s">
        <v>28</v>
      </c>
      <c r="B16" s="113">
        <f>'Full Schedule'!CH143</f>
        <v>0</v>
      </c>
      <c r="C16" s="113">
        <f>'Full Schedule'!CM143</f>
        <v>17.058613619979997</v>
      </c>
      <c r="D16" s="113">
        <f>'Full Schedule'!CR143</f>
        <v>51.175840859939996</v>
      </c>
      <c r="E16" s="113"/>
      <c r="F16" s="111"/>
    </row>
    <row r="17" spans="1:11" ht="15.75" thickBot="1" x14ac:dyDescent="0.3">
      <c r="A17" s="118" t="s">
        <v>30</v>
      </c>
      <c r="B17" s="113">
        <f>'Full Schedule'!CH144</f>
        <v>0</v>
      </c>
      <c r="C17" s="113">
        <f>'Full Schedule'!CM144</f>
        <v>0</v>
      </c>
      <c r="D17" s="113">
        <f>'Full Schedule'!CR144</f>
        <v>0</v>
      </c>
      <c r="E17" s="113">
        <f>'Full Schedule'!DG144</f>
        <v>17.058613619979997</v>
      </c>
      <c r="F17" s="114">
        <f>'Full Schedule'!DL144</f>
        <v>51.175840859939996</v>
      </c>
    </row>
    <row r="18" spans="1:11" ht="15.75" thickBot="1" x14ac:dyDescent="0.3"/>
    <row r="19" spans="1:11" x14ac:dyDescent="0.25">
      <c r="A19" s="218" t="s">
        <v>98</v>
      </c>
      <c r="B19" s="219"/>
      <c r="C19" s="219"/>
      <c r="D19" s="219"/>
      <c r="E19" s="219"/>
      <c r="F19" s="219"/>
      <c r="G19" s="219"/>
      <c r="H19" s="219"/>
      <c r="I19" s="219"/>
      <c r="J19" s="219"/>
      <c r="K19" s="220"/>
    </row>
    <row r="20" spans="1:11" x14ac:dyDescent="0.25">
      <c r="A20" s="208" t="s">
        <v>99</v>
      </c>
      <c r="B20" s="209"/>
      <c r="C20" s="209"/>
      <c r="D20" s="209"/>
      <c r="E20" s="209"/>
      <c r="F20" s="209"/>
      <c r="G20" s="209"/>
      <c r="H20" s="209"/>
      <c r="I20" s="209"/>
      <c r="J20" s="209"/>
      <c r="K20" s="210"/>
    </row>
    <row r="21" spans="1:11" x14ac:dyDescent="0.25">
      <c r="A21" s="208" t="s">
        <v>100</v>
      </c>
      <c r="B21" s="209"/>
      <c r="C21" s="209"/>
      <c r="D21" s="209"/>
      <c r="E21" s="209"/>
      <c r="F21" s="209"/>
      <c r="G21" s="209"/>
      <c r="H21" s="209"/>
      <c r="I21" s="209"/>
      <c r="J21" s="209"/>
      <c r="K21" s="210"/>
    </row>
    <row r="22" spans="1:11" ht="15.75" thickBot="1" x14ac:dyDescent="0.3">
      <c r="A22" s="211" t="s">
        <v>101</v>
      </c>
      <c r="B22" s="212"/>
      <c r="C22" s="212"/>
      <c r="D22" s="212"/>
      <c r="E22" s="212"/>
      <c r="F22" s="212"/>
      <c r="G22" s="212"/>
      <c r="H22" s="212"/>
      <c r="I22" s="212"/>
      <c r="J22" s="212"/>
      <c r="K22" s="213"/>
    </row>
  </sheetData>
  <mergeCells count="16">
    <mergeCell ref="A20:K20"/>
    <mergeCell ref="A21:K21"/>
    <mergeCell ref="A22:K22"/>
    <mergeCell ref="A5:D5"/>
    <mergeCell ref="E5:K5"/>
    <mergeCell ref="A6:D6"/>
    <mergeCell ref="E6:K6"/>
    <mergeCell ref="B10:K10"/>
    <mergeCell ref="A19:K19"/>
    <mergeCell ref="A4:D4"/>
    <mergeCell ref="E4:K4"/>
    <mergeCell ref="A1:K1"/>
    <mergeCell ref="A2:D2"/>
    <mergeCell ref="E2:K2"/>
    <mergeCell ref="A3:D3"/>
    <mergeCell ref="E3:K3"/>
  </mergeCells>
  <conditionalFormatting sqref="B7">
    <cfRule type="containsText" dxfId="18" priority="4" operator="containsText" text="10/12/xxxx">
      <formula>NOT(ISERROR(SEARCH("10/12/xxxx",B7)))</formula>
    </cfRule>
  </conditionalFormatting>
  <conditionalFormatting sqref="B7:C7 E7 B9:D9">
    <cfRule type="containsText" dxfId="17" priority="10" operator="containsText" text="10/12/xxxx">
      <formula>NOT(ISERROR(SEARCH("10/12/xxxx",B7)))</formula>
    </cfRule>
  </conditionalFormatting>
  <conditionalFormatting sqref="D7">
    <cfRule type="containsText" dxfId="16" priority="8" operator="containsText" text="10/12/xxxx">
      <formula>NOT(ISERROR(SEARCH("10/12/xxxx",D7)))</formula>
    </cfRule>
  </conditionalFormatting>
  <conditionalFormatting sqref="E9">
    <cfRule type="containsText" dxfId="15" priority="9" operator="containsText" text="10/12/xxxx">
      <formula>NOT(ISERROR(SEARCH("10/12/xxxx",E9)))</formula>
    </cfRule>
  </conditionalFormatting>
  <conditionalFormatting sqref="F7">
    <cfRule type="containsText" dxfId="14" priority="6" operator="containsText" text="10/12/xxxx">
      <formula>NOT(ISERROR(SEARCH("10/12/xxxx",F7)))</formula>
    </cfRule>
  </conditionalFormatting>
  <conditionalFormatting sqref="F9">
    <cfRule type="containsText" dxfId="13" priority="1" operator="containsText" text="10/12/xxxx">
      <formula>NOT(ISERROR(SEARCH("10/12/xxxx",F9)))</formula>
    </cfRule>
  </conditionalFormatting>
  <dataValidations count="5">
    <dataValidation allowBlank="1" showInputMessage="1" showErrorMessage="1" promptTitle="Rehabilitation Milestone" prompt="Insert the Rehabilitation Milestone number here (RM#)" sqref="A11:A17" xr:uid="{E6830CCB-67F3-473F-BD5F-584B60DDFD28}"/>
    <dataValidation allowBlank="1" showInputMessage="1" showErrorMessage="1" prompt="Please input the correct Rehabilitation Area number (RA#)" sqref="E2:K2" xr:uid="{194DA2B6-34D5-404E-8914-3FFDE9A925A9}"/>
    <dataValidation allowBlank="1" showInputMessage="1" showErrorMessage="1" promptTitle="Insert Date" prompt="Please insert the date the area is available for rehabilitation" sqref="B9:F9 B7:F7" xr:uid="{3960B804-2CDC-47E7-8B73-44EED56DC1A8}"/>
    <dataValidation allowBlank="1" showInputMessage="1" showErrorMessage="1" promptTitle="Insert Area (ha)" prompt="Please insert the cumulative area available in hectares (ha)" sqref="B8:E8" xr:uid="{098E3B78-3FA2-4B0B-84FA-C7DCEFE40049}"/>
    <dataValidation allowBlank="1" showInputMessage="1" showErrorMessage="1" promptTitle="Insert Area (ha)" prompt="Please insert the cumulative area achieved in hectares (ha) as required" sqref="B11:F17" xr:uid="{B2B13EBE-22EA-4AD2-84E9-A4FB10A33935}"/>
  </dataValidations>
  <pageMargins left="0.7" right="0.7" top="0.75" bottom="0.75" header="0.3" footer="0.3"/>
  <pageSetup paperSize="9" orientation="portrait" r:id="rId1"/>
  <tableParts count="2">
    <tablePart r:id="rId2"/>
    <tablePart r:id="rId3"/>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B6781-227B-4115-A920-AEF4198BAD5D}">
  <dimension ref="A1:K18"/>
  <sheetViews>
    <sheetView workbookViewId="0">
      <selection activeCell="I25" sqref="I25"/>
    </sheetView>
  </sheetViews>
  <sheetFormatPr defaultColWidth="12.140625" defaultRowHeight="15" x14ac:dyDescent="0.25"/>
  <cols>
    <col min="1" max="1" width="15.7109375" style="8" customWidth="1"/>
  </cols>
  <sheetData>
    <row r="1" spans="1:11" ht="23.25" customHeight="1" thickBot="1" x14ac:dyDescent="0.35">
      <c r="A1" s="204" t="s">
        <v>88</v>
      </c>
      <c r="B1" s="205"/>
      <c r="C1" s="205"/>
      <c r="D1" s="205"/>
      <c r="E1" s="205"/>
      <c r="F1" s="205"/>
      <c r="G1" s="205"/>
      <c r="H1" s="205"/>
      <c r="I1" s="205"/>
      <c r="J1" s="205"/>
      <c r="K1" s="206"/>
    </row>
    <row r="2" spans="1:11" ht="16.149999999999999" customHeight="1" thickBot="1" x14ac:dyDescent="0.3">
      <c r="A2" s="202" t="s">
        <v>89</v>
      </c>
      <c r="B2" s="202"/>
      <c r="C2" s="202"/>
      <c r="D2" s="202"/>
      <c r="E2" s="207" t="s">
        <v>149</v>
      </c>
      <c r="F2" s="207"/>
      <c r="G2" s="207"/>
      <c r="H2" s="207"/>
      <c r="I2" s="207"/>
      <c r="J2" s="207"/>
      <c r="K2" s="207"/>
    </row>
    <row r="3" spans="1:11" ht="16.149999999999999" customHeight="1" thickBot="1" x14ac:dyDescent="0.3">
      <c r="A3" s="202" t="s">
        <v>90</v>
      </c>
      <c r="B3" s="202"/>
      <c r="C3" s="202"/>
      <c r="D3" s="202"/>
      <c r="E3" s="207" t="s">
        <v>131</v>
      </c>
      <c r="F3" s="207"/>
      <c r="G3" s="207"/>
      <c r="H3" s="207"/>
      <c r="I3" s="207"/>
      <c r="J3" s="207"/>
      <c r="K3" s="207"/>
    </row>
    <row r="4" spans="1:11" ht="16.149999999999999" customHeight="1" thickBot="1" x14ac:dyDescent="0.3">
      <c r="A4" s="202" t="s">
        <v>91</v>
      </c>
      <c r="B4" s="202"/>
      <c r="C4" s="202"/>
      <c r="D4" s="202"/>
      <c r="E4" s="203">
        <f>SUM('Full Schedule'!E147:E159)</f>
        <v>47.640580309781001</v>
      </c>
      <c r="F4" s="203"/>
      <c r="G4" s="203"/>
      <c r="H4" s="203"/>
      <c r="I4" s="203"/>
      <c r="J4" s="203"/>
      <c r="K4" s="203"/>
    </row>
    <row r="5" spans="1:11" ht="32.25" customHeight="1" thickBot="1" x14ac:dyDescent="0.3">
      <c r="A5" s="214" t="s">
        <v>107</v>
      </c>
      <c r="B5" s="214"/>
      <c r="C5" s="214"/>
      <c r="D5" s="214"/>
      <c r="E5" s="207">
        <v>2093</v>
      </c>
      <c r="F5" s="207"/>
      <c r="G5" s="207"/>
      <c r="H5" s="207"/>
      <c r="I5" s="207"/>
      <c r="J5" s="207"/>
      <c r="K5" s="207"/>
    </row>
    <row r="6" spans="1:11" ht="16.149999999999999" customHeight="1" thickBot="1" x14ac:dyDescent="0.3">
      <c r="A6" s="202" t="s">
        <v>92</v>
      </c>
      <c r="B6" s="202"/>
      <c r="C6" s="202"/>
      <c r="D6" s="202"/>
      <c r="E6" s="207" t="s">
        <v>225</v>
      </c>
      <c r="F6" s="207"/>
      <c r="G6" s="207"/>
      <c r="H6" s="207"/>
      <c r="I6" s="207"/>
      <c r="J6" s="207"/>
      <c r="K6" s="207"/>
    </row>
    <row r="7" spans="1:11" ht="31.15" customHeight="1" thickBot="1" x14ac:dyDescent="0.3">
      <c r="A7" s="5" t="s">
        <v>93</v>
      </c>
      <c r="B7" s="14">
        <v>70838</v>
      </c>
      <c r="C7" s="14">
        <v>72664</v>
      </c>
    </row>
    <row r="8" spans="1:11" ht="31.15" customHeight="1" thickBot="1" x14ac:dyDescent="0.3">
      <c r="A8" s="5" t="s">
        <v>94</v>
      </c>
      <c r="B8" s="120">
        <f>'Full Schedule'!CC148</f>
        <v>15.880193436593666</v>
      </c>
      <c r="C8" s="120">
        <f>'Full Schedule'!CH148</f>
        <v>47.640580309781001</v>
      </c>
    </row>
    <row r="9" spans="1:11" ht="31.15" customHeight="1" thickBot="1" x14ac:dyDescent="0.3">
      <c r="A9" s="6" t="s">
        <v>95</v>
      </c>
      <c r="B9" s="14">
        <v>72664</v>
      </c>
      <c r="C9" s="14">
        <v>74489</v>
      </c>
    </row>
    <row r="10" spans="1:11" ht="30.75" thickBot="1" x14ac:dyDescent="0.3">
      <c r="A10" s="7" t="s">
        <v>96</v>
      </c>
      <c r="B10" s="215" t="s">
        <v>97</v>
      </c>
      <c r="C10" s="216"/>
      <c r="D10" s="216"/>
      <c r="E10" s="216"/>
      <c r="F10" s="216"/>
      <c r="G10" s="216"/>
      <c r="H10" s="216"/>
      <c r="I10" s="216"/>
      <c r="J10" s="216"/>
      <c r="K10" s="217"/>
    </row>
    <row r="11" spans="1:11" ht="15.75" thickBot="1" x14ac:dyDescent="0.3">
      <c r="A11" s="110" t="s">
        <v>21</v>
      </c>
      <c r="B11" s="113">
        <f>'Full Schedule'!CH149</f>
        <v>15.880193436593666</v>
      </c>
      <c r="C11" s="113">
        <f>'Full Schedule'!CM149</f>
        <v>47.640580309781001</v>
      </c>
    </row>
    <row r="12" spans="1:11" s="93" customFormat="1" ht="15.75" thickBot="1" x14ac:dyDescent="0.3">
      <c r="A12" s="110" t="s">
        <v>22</v>
      </c>
      <c r="B12" s="113">
        <f>'Full Schedule'!CH150</f>
        <v>15.880193436593666</v>
      </c>
      <c r="C12" s="113">
        <f>'Full Schedule'!CM150</f>
        <v>47.640580309781001</v>
      </c>
    </row>
    <row r="13" spans="1:11" x14ac:dyDescent="0.25">
      <c r="A13" s="118" t="s">
        <v>129</v>
      </c>
      <c r="B13" s="121">
        <f>'Full Schedule'!CH151</f>
        <v>15.880193436593666</v>
      </c>
      <c r="C13" s="121">
        <f>'Full Schedule'!CM151</f>
        <v>47.640580309781001</v>
      </c>
    </row>
    <row r="14" spans="1:11" ht="15.75" thickBot="1" x14ac:dyDescent="0.3"/>
    <row r="15" spans="1:11" x14ac:dyDescent="0.25">
      <c r="A15" s="218" t="s">
        <v>98</v>
      </c>
      <c r="B15" s="219"/>
      <c r="C15" s="219"/>
      <c r="D15" s="219"/>
      <c r="E15" s="219"/>
      <c r="F15" s="219"/>
      <c r="G15" s="219"/>
      <c r="H15" s="219"/>
      <c r="I15" s="219"/>
      <c r="J15" s="219"/>
      <c r="K15" s="220"/>
    </row>
    <row r="16" spans="1:11" x14ac:dyDescent="0.25">
      <c r="A16" s="208" t="s">
        <v>99</v>
      </c>
      <c r="B16" s="224"/>
      <c r="C16" s="224"/>
      <c r="D16" s="224"/>
      <c r="E16" s="224"/>
      <c r="F16" s="224"/>
      <c r="G16" s="224"/>
      <c r="H16" s="224"/>
      <c r="I16" s="224"/>
      <c r="J16" s="224"/>
      <c r="K16" s="210"/>
    </row>
    <row r="17" spans="1:11" x14ac:dyDescent="0.25">
      <c r="A17" s="208" t="s">
        <v>100</v>
      </c>
      <c r="B17" s="224"/>
      <c r="C17" s="224"/>
      <c r="D17" s="224"/>
      <c r="E17" s="224"/>
      <c r="F17" s="224"/>
      <c r="G17" s="224"/>
      <c r="H17" s="224"/>
      <c r="I17" s="224"/>
      <c r="J17" s="224"/>
      <c r="K17" s="210"/>
    </row>
    <row r="18" spans="1:11" ht="15.75" thickBot="1" x14ac:dyDescent="0.3">
      <c r="A18" s="211" t="s">
        <v>101</v>
      </c>
      <c r="B18" s="212"/>
      <c r="C18" s="212"/>
      <c r="D18" s="212"/>
      <c r="E18" s="212"/>
      <c r="F18" s="212"/>
      <c r="G18" s="212"/>
      <c r="H18" s="212"/>
      <c r="I18" s="212"/>
      <c r="J18" s="212"/>
      <c r="K18" s="213"/>
    </row>
  </sheetData>
  <mergeCells count="16">
    <mergeCell ref="A4:D4"/>
    <mergeCell ref="E4:K4"/>
    <mergeCell ref="A1:K1"/>
    <mergeCell ref="A2:D2"/>
    <mergeCell ref="E2:K2"/>
    <mergeCell ref="A3:D3"/>
    <mergeCell ref="E3:K3"/>
    <mergeCell ref="A16:K16"/>
    <mergeCell ref="A17:K17"/>
    <mergeCell ref="A18:K18"/>
    <mergeCell ref="A15:K15"/>
    <mergeCell ref="A5:D5"/>
    <mergeCell ref="E5:K5"/>
    <mergeCell ref="A6:D6"/>
    <mergeCell ref="E6:K6"/>
    <mergeCell ref="B10:K10"/>
  </mergeCells>
  <conditionalFormatting sqref="B7:C7 B9:C9">
    <cfRule type="containsText" dxfId="12" priority="19" operator="containsText" text="10/12/xxxx">
      <formula>NOT(ISERROR(SEARCH("10/12/xxxx",B7)))</formula>
    </cfRule>
  </conditionalFormatting>
  <dataValidations count="5">
    <dataValidation allowBlank="1" showInputMessage="1" showErrorMessage="1" prompt="Please input the correct Rehabilitation Area number (RA#)" sqref="E2:K2" xr:uid="{FEACBF42-7C49-4332-B925-D98CAC9357D1}"/>
    <dataValidation allowBlank="1" showInputMessage="1" showErrorMessage="1" promptTitle="Rehabilitation Milestone" prompt="Insert the Rehabilitation Milestone number here (RM#)" sqref="A11:A13" xr:uid="{44F5DD18-FEDC-4CC0-9D65-3E6224CC48A0}"/>
    <dataValidation allowBlank="1" showInputMessage="1" showErrorMessage="1" promptTitle="Insert Area (ha)" prompt="Please insert the cumulative area available in hectares (ha)" sqref="B8:C8" xr:uid="{103F3B10-F5D1-4962-B1AA-F097C5A8D2E9}"/>
    <dataValidation allowBlank="1" showInputMessage="1" showErrorMessage="1" promptTitle="Insert Date" prompt="Please insert the date the area is available for rehabilitation" sqref="B7:C7 B9:C9" xr:uid="{F574B9B6-B771-48E0-9D35-C0875A2A18A4}"/>
    <dataValidation allowBlank="1" showInputMessage="1" showErrorMessage="1" promptTitle="Insert Area (ha)" prompt="Please insert the cumulative area achieved in hectares (ha) as required" sqref="B11:C13" xr:uid="{72C5081D-29BF-4713-8473-EC49C1402B66}"/>
  </dataValidations>
  <pageMargins left="0.7" right="0.7" top="0.75" bottom="0.75" header="0.3" footer="0.3"/>
  <pageSetup paperSize="9" orientation="portrait" r:id="rId1"/>
  <tableParts count="2">
    <tablePart r:id="rId2"/>
    <tablePart r:id="rId3"/>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E951A8-C461-4320-B501-86C82ACAD8A9}">
  <dimension ref="A1:K22"/>
  <sheetViews>
    <sheetView workbookViewId="0">
      <selection activeCell="G15" sqref="G15"/>
    </sheetView>
  </sheetViews>
  <sheetFormatPr defaultColWidth="12.140625" defaultRowHeight="15" x14ac:dyDescent="0.25"/>
  <cols>
    <col min="1" max="1" width="15.7109375" style="8" customWidth="1"/>
    <col min="2" max="16384" width="12.140625" style="93"/>
  </cols>
  <sheetData>
    <row r="1" spans="1:11" ht="23.25" customHeight="1" thickBot="1" x14ac:dyDescent="0.35">
      <c r="A1" s="204" t="s">
        <v>88</v>
      </c>
      <c r="B1" s="205"/>
      <c r="C1" s="205"/>
      <c r="D1" s="205"/>
      <c r="E1" s="205"/>
      <c r="F1" s="205"/>
      <c r="G1" s="205"/>
      <c r="H1" s="205"/>
      <c r="I1" s="205"/>
      <c r="J1" s="205"/>
      <c r="K1" s="206"/>
    </row>
    <row r="2" spans="1:11" ht="16.149999999999999" customHeight="1" thickBot="1" x14ac:dyDescent="0.3">
      <c r="A2" s="202" t="s">
        <v>89</v>
      </c>
      <c r="B2" s="202"/>
      <c r="C2" s="202"/>
      <c r="D2" s="202"/>
      <c r="E2" s="207" t="s">
        <v>150</v>
      </c>
      <c r="F2" s="207"/>
      <c r="G2" s="207"/>
      <c r="H2" s="207"/>
      <c r="I2" s="207"/>
      <c r="J2" s="207"/>
      <c r="K2" s="207"/>
    </row>
    <row r="3" spans="1:11" ht="16.149999999999999" customHeight="1" thickBot="1" x14ac:dyDescent="0.3">
      <c r="A3" s="202" t="s">
        <v>90</v>
      </c>
      <c r="B3" s="202"/>
      <c r="C3" s="202"/>
      <c r="D3" s="202"/>
      <c r="E3" s="207" t="s">
        <v>131</v>
      </c>
      <c r="F3" s="207"/>
      <c r="G3" s="207"/>
      <c r="H3" s="207"/>
      <c r="I3" s="207"/>
      <c r="J3" s="207"/>
      <c r="K3" s="207"/>
    </row>
    <row r="4" spans="1:11" ht="16.149999999999999" customHeight="1" thickBot="1" x14ac:dyDescent="0.3">
      <c r="A4" s="202" t="s">
        <v>91</v>
      </c>
      <c r="B4" s="202"/>
      <c r="C4" s="202"/>
      <c r="D4" s="202"/>
      <c r="E4" s="203">
        <f>SUM('Full Schedule'!E160:E162)</f>
        <v>226.00440240269998</v>
      </c>
      <c r="F4" s="203"/>
      <c r="G4" s="203"/>
      <c r="H4" s="203"/>
      <c r="I4" s="203"/>
      <c r="J4" s="203"/>
      <c r="K4" s="203"/>
    </row>
    <row r="5" spans="1:11" ht="32.25" customHeight="1" thickBot="1" x14ac:dyDescent="0.3">
      <c r="A5" s="214" t="s">
        <v>107</v>
      </c>
      <c r="B5" s="214"/>
      <c r="C5" s="214"/>
      <c r="D5" s="214"/>
      <c r="E5" s="207">
        <v>2093</v>
      </c>
      <c r="F5" s="207"/>
      <c r="G5" s="207"/>
      <c r="H5" s="207"/>
      <c r="I5" s="207"/>
      <c r="J5" s="207"/>
      <c r="K5" s="207"/>
    </row>
    <row r="6" spans="1:11" ht="16.149999999999999" customHeight="1" thickBot="1" x14ac:dyDescent="0.3">
      <c r="A6" s="202" t="s">
        <v>92</v>
      </c>
      <c r="B6" s="202"/>
      <c r="C6" s="202"/>
      <c r="D6" s="202"/>
      <c r="E6" s="207" t="s">
        <v>9</v>
      </c>
      <c r="F6" s="207"/>
      <c r="G6" s="207"/>
      <c r="H6" s="207"/>
      <c r="I6" s="207"/>
      <c r="J6" s="207"/>
      <c r="K6" s="207"/>
    </row>
    <row r="7" spans="1:11" ht="31.15" customHeight="1" thickBot="1" x14ac:dyDescent="0.3">
      <c r="A7" s="5" t="s">
        <v>93</v>
      </c>
      <c r="B7" s="14">
        <v>70838</v>
      </c>
      <c r="C7" s="14">
        <v>72664</v>
      </c>
      <c r="D7" s="13"/>
      <c r="E7" s="13"/>
    </row>
    <row r="8" spans="1:11" ht="31.15" customHeight="1" thickBot="1" x14ac:dyDescent="0.3">
      <c r="A8" s="5" t="s">
        <v>94</v>
      </c>
      <c r="B8" s="120">
        <f>'Full Schedule'!CC161</f>
        <v>75.334800800899998</v>
      </c>
      <c r="C8" s="120">
        <f>'Full Schedule'!CH161</f>
        <v>226.00440240270001</v>
      </c>
      <c r="D8" s="116"/>
      <c r="E8" s="116"/>
    </row>
    <row r="9" spans="1:11" ht="31.15" customHeight="1" thickBot="1" x14ac:dyDescent="0.3">
      <c r="A9" s="6" t="s">
        <v>95</v>
      </c>
      <c r="B9" s="14">
        <v>72664</v>
      </c>
      <c r="C9" s="14">
        <v>74489</v>
      </c>
      <c r="D9" s="14">
        <v>76316</v>
      </c>
      <c r="E9" s="14">
        <v>81794</v>
      </c>
    </row>
    <row r="10" spans="1:11" ht="30.75" thickBot="1" x14ac:dyDescent="0.3">
      <c r="A10" s="7" t="s">
        <v>96</v>
      </c>
      <c r="B10" s="215" t="s">
        <v>97</v>
      </c>
      <c r="C10" s="216"/>
      <c r="D10" s="216"/>
      <c r="E10" s="216"/>
      <c r="F10" s="216"/>
      <c r="G10" s="216"/>
      <c r="H10" s="216"/>
      <c r="I10" s="216"/>
      <c r="J10" s="216"/>
      <c r="K10" s="217"/>
    </row>
    <row r="11" spans="1:11" ht="15.75" thickBot="1" x14ac:dyDescent="0.3">
      <c r="A11" s="110" t="s">
        <v>21</v>
      </c>
      <c r="B11" s="113">
        <f>'Full Schedule'!CH162</f>
        <v>75.334800800899998</v>
      </c>
      <c r="C11" s="113">
        <f>'Full Schedule'!CM162</f>
        <v>226.00440240270001</v>
      </c>
      <c r="D11" s="113"/>
      <c r="E11" s="113"/>
    </row>
    <row r="12" spans="1:11" ht="15.75" thickBot="1" x14ac:dyDescent="0.3">
      <c r="A12" s="110" t="s">
        <v>22</v>
      </c>
      <c r="B12" s="111">
        <f>'Full Schedule'!CH163</f>
        <v>75.334800800899998</v>
      </c>
      <c r="C12" s="113">
        <f>'Full Schedule'!CM163</f>
        <v>226.00440240270001</v>
      </c>
      <c r="D12" s="121"/>
      <c r="E12" s="121"/>
    </row>
    <row r="13" spans="1:11" ht="15.75" thickBot="1" x14ac:dyDescent="0.3">
      <c r="A13" s="110" t="s">
        <v>24</v>
      </c>
      <c r="B13" s="111">
        <f>'Full Schedule'!CH164</f>
        <v>75.334800800899998</v>
      </c>
      <c r="C13" s="113">
        <f>'Full Schedule'!CM164</f>
        <v>226.00440240270001</v>
      </c>
      <c r="D13" s="121"/>
      <c r="E13" s="121"/>
    </row>
    <row r="14" spans="1:11" ht="15.75" thickBot="1" x14ac:dyDescent="0.3">
      <c r="A14" s="110" t="s">
        <v>25</v>
      </c>
      <c r="B14" s="111">
        <f>'Full Schedule'!CH165</f>
        <v>75.334800800899998</v>
      </c>
      <c r="C14" s="113">
        <f>'Full Schedule'!CM165</f>
        <v>226.00440240270001</v>
      </c>
      <c r="D14" s="121"/>
      <c r="E14" s="121"/>
    </row>
    <row r="15" spans="1:11" ht="15.75" thickBot="1" x14ac:dyDescent="0.3">
      <c r="A15" s="110" t="s">
        <v>26</v>
      </c>
      <c r="B15" s="111">
        <f>'Full Schedule'!CH166</f>
        <v>75.334800800899998</v>
      </c>
      <c r="C15" s="113">
        <f>'Full Schedule'!CM166</f>
        <v>226.00440240270001</v>
      </c>
      <c r="D15" s="121"/>
      <c r="E15" s="121"/>
    </row>
    <row r="16" spans="1:11" ht="15.75" thickBot="1" x14ac:dyDescent="0.3">
      <c r="A16" s="110" t="s">
        <v>28</v>
      </c>
      <c r="B16" s="111">
        <f>'Full Schedule'!CH167</f>
        <v>0</v>
      </c>
      <c r="C16" s="113">
        <f>'Full Schedule'!CM167</f>
        <v>75.334800800899998</v>
      </c>
      <c r="D16" s="121">
        <f>'Full Schedule'!CR167</f>
        <v>226.00440240270001</v>
      </c>
      <c r="E16" s="121"/>
    </row>
    <row r="17" spans="1:11" ht="15.75" thickBot="1" x14ac:dyDescent="0.3">
      <c r="A17" s="110" t="s">
        <v>29</v>
      </c>
      <c r="B17" s="111">
        <f>'Full Schedule'!CH168</f>
        <v>0</v>
      </c>
      <c r="C17" s="113">
        <f>'Full Schedule'!CM168</f>
        <v>0</v>
      </c>
      <c r="D17" s="121">
        <f>'Full Schedule'!CR168</f>
        <v>75.334800800899998</v>
      </c>
      <c r="E17" s="121">
        <f>'Full Schedule'!CW168</f>
        <v>226.00440240270001</v>
      </c>
    </row>
    <row r="18" spans="1:11" ht="15.75" thickBot="1" x14ac:dyDescent="0.3"/>
    <row r="19" spans="1:11" x14ac:dyDescent="0.25">
      <c r="A19" s="218" t="s">
        <v>98</v>
      </c>
      <c r="B19" s="219"/>
      <c r="C19" s="219"/>
      <c r="D19" s="219"/>
      <c r="E19" s="219"/>
      <c r="F19" s="219"/>
      <c r="G19" s="219"/>
      <c r="H19" s="219"/>
      <c r="I19" s="219"/>
      <c r="J19" s="219"/>
      <c r="K19" s="220"/>
    </row>
    <row r="20" spans="1:11" x14ac:dyDescent="0.25">
      <c r="A20" s="208" t="s">
        <v>99</v>
      </c>
      <c r="B20" s="224"/>
      <c r="C20" s="224"/>
      <c r="D20" s="224"/>
      <c r="E20" s="224"/>
      <c r="F20" s="224"/>
      <c r="G20" s="224"/>
      <c r="H20" s="224"/>
      <c r="I20" s="224"/>
      <c r="J20" s="224"/>
      <c r="K20" s="210"/>
    </row>
    <row r="21" spans="1:11" x14ac:dyDescent="0.25">
      <c r="A21" s="208" t="s">
        <v>100</v>
      </c>
      <c r="B21" s="224"/>
      <c r="C21" s="224"/>
      <c r="D21" s="224"/>
      <c r="E21" s="224"/>
      <c r="F21" s="224"/>
      <c r="G21" s="224"/>
      <c r="H21" s="224"/>
      <c r="I21" s="224"/>
      <c r="J21" s="224"/>
      <c r="K21" s="210"/>
    </row>
    <row r="22" spans="1:11" ht="15.75" thickBot="1" x14ac:dyDescent="0.3">
      <c r="A22" s="211" t="s">
        <v>101</v>
      </c>
      <c r="B22" s="212"/>
      <c r="C22" s="212"/>
      <c r="D22" s="212"/>
      <c r="E22" s="212"/>
      <c r="F22" s="212"/>
      <c r="G22" s="212"/>
      <c r="H22" s="212"/>
      <c r="I22" s="212"/>
      <c r="J22" s="212"/>
      <c r="K22" s="213"/>
    </row>
  </sheetData>
  <mergeCells count="16">
    <mergeCell ref="A20:K20"/>
    <mergeCell ref="A21:K21"/>
    <mergeCell ref="A22:K22"/>
    <mergeCell ref="A5:D5"/>
    <mergeCell ref="E5:K5"/>
    <mergeCell ref="A6:D6"/>
    <mergeCell ref="E6:K6"/>
    <mergeCell ref="B10:K10"/>
    <mergeCell ref="A19:K19"/>
    <mergeCell ref="A4:D4"/>
    <mergeCell ref="E4:K4"/>
    <mergeCell ref="A1:K1"/>
    <mergeCell ref="A2:D2"/>
    <mergeCell ref="E2:K2"/>
    <mergeCell ref="A3:D3"/>
    <mergeCell ref="E3:K3"/>
  </mergeCells>
  <conditionalFormatting sqref="B7:E7 B9:C9">
    <cfRule type="containsText" dxfId="11" priority="4" operator="containsText" text="10/12/xxxx">
      <formula>NOT(ISERROR(SEARCH("10/12/xxxx",B7)))</formula>
    </cfRule>
  </conditionalFormatting>
  <conditionalFormatting sqref="D9">
    <cfRule type="containsText" dxfId="10" priority="3" operator="containsText" text="10/12/xxxx">
      <formula>NOT(ISERROR(SEARCH("10/12/xxxx",D9)))</formula>
    </cfRule>
  </conditionalFormatting>
  <conditionalFormatting sqref="E9">
    <cfRule type="containsText" dxfId="9" priority="2" operator="containsText" text="10/12/xxxx">
      <formula>NOT(ISERROR(SEARCH("10/12/xxxx",E9)))</formula>
    </cfRule>
  </conditionalFormatting>
  <dataValidations count="5">
    <dataValidation allowBlank="1" showInputMessage="1" showErrorMessage="1" promptTitle="Insert Area (ha)" prompt="Please insert the cumulative area achieved in hectares (ha) as required" sqref="B11:E17" xr:uid="{74E63D57-D69C-47CC-A808-CF08BB673F51}"/>
    <dataValidation allowBlank="1" showInputMessage="1" showErrorMessage="1" promptTitle="Insert Date" prompt="Please insert the date the area is available for rehabilitation" sqref="B7:E7 B9:E9" xr:uid="{2A083DE5-0BB8-4B75-861A-FFAF8A6F59A6}"/>
    <dataValidation allowBlank="1" showInputMessage="1" showErrorMessage="1" promptTitle="Insert Area (ha)" prompt="Please insert the cumulative area available in hectares (ha)" sqref="B8:E8" xr:uid="{D4AD5E46-5F58-4E55-86FE-2B4B0A30C40C}"/>
    <dataValidation allowBlank="1" showInputMessage="1" showErrorMessage="1" promptTitle="Rehabilitation Milestone" prompt="Insert the Rehabilitation Milestone number here (RM#)" sqref="A11:A17" xr:uid="{2B880DA4-CC38-4590-8C2B-993E3C9A2E89}"/>
    <dataValidation allowBlank="1" showInputMessage="1" showErrorMessage="1" prompt="Please input the correct Rehabilitation Area number (RA#)" sqref="E2:K2" xr:uid="{00B65AF8-44F4-4331-87B2-6B3AE08C5C29}"/>
  </dataValidations>
  <pageMargins left="0.7" right="0.7" top="0.75" bottom="0.75" header="0.3" footer="0.3"/>
  <pageSetup paperSize="9" orientation="portrait" r:id="rId1"/>
  <tableParts count="2">
    <tablePart r:id="rId2"/>
    <tablePart r:id="rId3"/>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7D2CC2-36AB-464A-9DC4-C2DAF909B44E}">
  <sheetPr codeName="Sheet8"/>
  <dimension ref="A1:K22"/>
  <sheetViews>
    <sheetView workbookViewId="0">
      <selection activeCell="N9" sqref="N9"/>
    </sheetView>
  </sheetViews>
  <sheetFormatPr defaultColWidth="12.140625" defaultRowHeight="15" x14ac:dyDescent="0.25"/>
  <cols>
    <col min="1" max="1" width="15.7109375" style="8" customWidth="1"/>
  </cols>
  <sheetData>
    <row r="1" spans="1:11" ht="23.25" customHeight="1" thickBot="1" x14ac:dyDescent="0.35">
      <c r="A1" s="204" t="s">
        <v>88</v>
      </c>
      <c r="B1" s="205"/>
      <c r="C1" s="205"/>
      <c r="D1" s="205"/>
      <c r="E1" s="205"/>
      <c r="F1" s="205"/>
      <c r="G1" s="205"/>
      <c r="H1" s="205"/>
      <c r="I1" s="205"/>
      <c r="J1" s="205"/>
      <c r="K1" s="206"/>
    </row>
    <row r="2" spans="1:11" ht="16.149999999999999" customHeight="1" thickBot="1" x14ac:dyDescent="0.3">
      <c r="A2" s="202" t="s">
        <v>89</v>
      </c>
      <c r="B2" s="202"/>
      <c r="C2" s="202"/>
      <c r="D2" s="202"/>
      <c r="E2" s="207" t="s">
        <v>217</v>
      </c>
      <c r="F2" s="207"/>
      <c r="G2" s="207"/>
      <c r="H2" s="207"/>
      <c r="I2" s="207"/>
      <c r="J2" s="207"/>
      <c r="K2" s="207"/>
    </row>
    <row r="3" spans="1:11" ht="16.149999999999999" customHeight="1" thickBot="1" x14ac:dyDescent="0.3">
      <c r="A3" s="202" t="s">
        <v>90</v>
      </c>
      <c r="B3" s="202"/>
      <c r="C3" s="202"/>
      <c r="D3" s="202"/>
      <c r="E3" s="207" t="s">
        <v>15</v>
      </c>
      <c r="F3" s="207"/>
      <c r="G3" s="207"/>
      <c r="H3" s="207"/>
      <c r="I3" s="207"/>
      <c r="J3" s="207"/>
      <c r="K3" s="207"/>
    </row>
    <row r="4" spans="1:11" ht="16.149999999999999" customHeight="1" thickBot="1" x14ac:dyDescent="0.3">
      <c r="A4" s="202" t="s">
        <v>91</v>
      </c>
      <c r="B4" s="202"/>
      <c r="C4" s="202"/>
      <c r="D4" s="202"/>
      <c r="E4" s="203">
        <f>SUM('Full Schedule'!E171:E182)</f>
        <v>48.370331039539998</v>
      </c>
      <c r="F4" s="203"/>
      <c r="G4" s="203"/>
      <c r="H4" s="203"/>
      <c r="I4" s="203"/>
      <c r="J4" s="203"/>
      <c r="K4" s="203"/>
    </row>
    <row r="5" spans="1:11" ht="32.25" customHeight="1" thickBot="1" x14ac:dyDescent="0.3">
      <c r="A5" s="214" t="s">
        <v>107</v>
      </c>
      <c r="B5" s="214"/>
      <c r="C5" s="214"/>
      <c r="D5" s="214"/>
      <c r="E5" s="207" t="s">
        <v>243</v>
      </c>
      <c r="F5" s="207"/>
      <c r="G5" s="207"/>
      <c r="H5" s="207"/>
      <c r="I5" s="207"/>
      <c r="J5" s="207"/>
      <c r="K5" s="207"/>
    </row>
    <row r="6" spans="1:11" ht="16.149999999999999" customHeight="1" thickBot="1" x14ac:dyDescent="0.3">
      <c r="A6" s="202" t="s">
        <v>92</v>
      </c>
      <c r="B6" s="202"/>
      <c r="C6" s="202"/>
      <c r="D6" s="202"/>
      <c r="E6" s="207" t="s">
        <v>229</v>
      </c>
      <c r="F6" s="207"/>
      <c r="G6" s="207"/>
      <c r="H6" s="207"/>
      <c r="I6" s="207"/>
      <c r="J6" s="207"/>
      <c r="K6" s="207"/>
    </row>
    <row r="7" spans="1:11" ht="31.15" customHeight="1" thickBot="1" x14ac:dyDescent="0.3">
      <c r="A7" s="5" t="s">
        <v>93</v>
      </c>
      <c r="B7" s="12">
        <v>44540</v>
      </c>
      <c r="C7" s="12">
        <v>44905</v>
      </c>
      <c r="D7" s="12">
        <v>46001</v>
      </c>
      <c r="E7" s="12"/>
      <c r="F7" s="9"/>
      <c r="G7" s="12"/>
      <c r="H7" s="12"/>
      <c r="I7" s="12"/>
      <c r="J7" s="12"/>
    </row>
    <row r="8" spans="1:11" ht="31.15" customHeight="1" thickBot="1" x14ac:dyDescent="0.3">
      <c r="A8" s="5" t="s">
        <v>94</v>
      </c>
      <c r="B8" s="115">
        <f>'Full Schedule'!I172</f>
        <v>2.081064</v>
      </c>
      <c r="C8" s="115">
        <f>'Full Schedule'!J172</f>
        <v>2.081064</v>
      </c>
      <c r="D8" s="115">
        <f>'Full Schedule'!M172</f>
        <v>48.369546999999997</v>
      </c>
      <c r="E8" s="115"/>
      <c r="F8" s="9"/>
      <c r="G8" s="115"/>
      <c r="H8" s="115"/>
      <c r="I8" s="115"/>
      <c r="J8" s="115"/>
    </row>
    <row r="9" spans="1:11" ht="31.15" customHeight="1" thickBot="1" x14ac:dyDescent="0.3">
      <c r="A9" s="6" t="s">
        <v>95</v>
      </c>
      <c r="B9" s="12">
        <v>44905</v>
      </c>
      <c r="C9" s="12">
        <v>45270</v>
      </c>
      <c r="D9" s="12">
        <v>46366</v>
      </c>
      <c r="E9" s="12">
        <v>46731</v>
      </c>
      <c r="F9" s="13">
        <v>47097</v>
      </c>
      <c r="G9" s="12">
        <v>48923</v>
      </c>
      <c r="H9" s="12">
        <v>50384</v>
      </c>
      <c r="I9" s="12">
        <v>52210</v>
      </c>
      <c r="J9" s="12">
        <v>56228</v>
      </c>
    </row>
    <row r="10" spans="1:11" ht="30.75" thickBot="1" x14ac:dyDescent="0.3">
      <c r="A10" s="7" t="s">
        <v>96</v>
      </c>
      <c r="B10" s="215" t="s">
        <v>97</v>
      </c>
      <c r="C10" s="216"/>
      <c r="D10" s="216"/>
      <c r="E10" s="216"/>
      <c r="F10" s="216"/>
      <c r="G10" s="216"/>
      <c r="H10" s="216"/>
      <c r="I10" s="216"/>
      <c r="J10" s="216"/>
      <c r="K10" s="217"/>
    </row>
    <row r="11" spans="1:11" ht="15.75" thickBot="1" x14ac:dyDescent="0.3">
      <c r="A11" s="110" t="s">
        <v>21</v>
      </c>
      <c r="B11" s="111">
        <f>'Full Schedule'!J173</f>
        <v>2.081064</v>
      </c>
      <c r="C11" s="111">
        <f>'Full Schedule'!K173</f>
        <v>2.081064</v>
      </c>
      <c r="D11" s="111">
        <f>'Full Schedule'!N173</f>
        <v>48.369546999999997</v>
      </c>
      <c r="E11" s="111"/>
      <c r="F11" s="111"/>
      <c r="G11" s="111"/>
      <c r="H11" s="111"/>
      <c r="I11" s="111"/>
      <c r="J11" s="111"/>
    </row>
    <row r="12" spans="1:11" s="93" customFormat="1" ht="15.75" thickBot="1" x14ac:dyDescent="0.3">
      <c r="A12" s="110" t="s">
        <v>22</v>
      </c>
      <c r="B12" s="111">
        <f>'Full Schedule'!J174</f>
        <v>2.081064</v>
      </c>
      <c r="C12" s="111">
        <f>'Full Schedule'!K174</f>
        <v>2.081064</v>
      </c>
      <c r="D12" s="111">
        <f>'Full Schedule'!N174</f>
        <v>48.369546999999997</v>
      </c>
      <c r="E12" s="111"/>
      <c r="F12" s="111"/>
      <c r="G12" s="111"/>
      <c r="H12" s="111"/>
      <c r="I12" s="111"/>
      <c r="J12" s="111"/>
    </row>
    <row r="13" spans="1:11" ht="15.75" thickBot="1" x14ac:dyDescent="0.3">
      <c r="A13" s="110" t="s">
        <v>24</v>
      </c>
      <c r="B13" s="111">
        <f>'Full Schedule'!J175</f>
        <v>2.081064</v>
      </c>
      <c r="C13" s="111">
        <f>'Full Schedule'!K175</f>
        <v>2.081064</v>
      </c>
      <c r="D13" s="111">
        <f>'Full Schedule'!N175</f>
        <v>48.369546999999997</v>
      </c>
      <c r="E13" s="111"/>
      <c r="F13" s="111"/>
      <c r="G13" s="111"/>
      <c r="H13" s="111"/>
      <c r="I13" s="111"/>
      <c r="J13" s="111"/>
    </row>
    <row r="14" spans="1:11" ht="15.75" thickBot="1" x14ac:dyDescent="0.3">
      <c r="A14" s="110" t="s">
        <v>25</v>
      </c>
      <c r="B14" s="111">
        <f>'Full Schedule'!J176</f>
        <v>0</v>
      </c>
      <c r="C14" s="111">
        <f>'Full Schedule'!K176</f>
        <v>2.081064</v>
      </c>
      <c r="D14" s="111">
        <f>'Full Schedule'!N176</f>
        <v>2.081064</v>
      </c>
      <c r="E14" s="111">
        <f>'Full Schedule'!O176</f>
        <v>48.369546999999997</v>
      </c>
      <c r="F14" s="111"/>
      <c r="G14" s="111"/>
      <c r="H14" s="111"/>
      <c r="I14" s="111"/>
      <c r="J14" s="111"/>
    </row>
    <row r="15" spans="1:11" ht="15.75" thickBot="1" x14ac:dyDescent="0.3">
      <c r="A15" s="110" t="s">
        <v>27</v>
      </c>
      <c r="B15" s="111">
        <f>'Full Schedule'!J177</f>
        <v>0</v>
      </c>
      <c r="C15" s="111">
        <f>'Full Schedule'!K177</f>
        <v>0</v>
      </c>
      <c r="D15" s="111">
        <f>'Full Schedule'!N177</f>
        <v>2.081064</v>
      </c>
      <c r="E15" s="111">
        <f>'Full Schedule'!O177</f>
        <v>2.081064</v>
      </c>
      <c r="F15" s="111">
        <f>'Full Schedule'!P177</f>
        <v>48.369546999999997</v>
      </c>
      <c r="G15" s="111"/>
      <c r="H15" s="111"/>
      <c r="I15" s="111"/>
      <c r="J15" s="111"/>
    </row>
    <row r="16" spans="1:11" ht="15.75" thickBot="1" x14ac:dyDescent="0.3">
      <c r="A16" s="110" t="s">
        <v>28</v>
      </c>
      <c r="B16" s="111">
        <f>'Full Schedule'!J178</f>
        <v>0</v>
      </c>
      <c r="C16" s="111">
        <f>'Full Schedule'!K178</f>
        <v>0</v>
      </c>
      <c r="D16" s="111">
        <f>'Full Schedule'!N178</f>
        <v>0</v>
      </c>
      <c r="E16" s="111">
        <f>'Full Schedule'!O178</f>
        <v>0</v>
      </c>
      <c r="F16" s="111">
        <f>'Full Schedule'!T178</f>
        <v>2.081064</v>
      </c>
      <c r="G16" s="111">
        <f>'Full Schedule'!U178</f>
        <v>48.369546999999997</v>
      </c>
      <c r="H16" s="111"/>
      <c r="I16" s="111"/>
      <c r="J16" s="111"/>
    </row>
    <row r="17" spans="1:11" x14ac:dyDescent="0.25">
      <c r="A17" s="118" t="s">
        <v>30</v>
      </c>
      <c r="B17" s="114">
        <f>'Full Schedule'!J179</f>
        <v>0</v>
      </c>
      <c r="C17" s="114">
        <f>'Full Schedule'!K179</f>
        <v>0</v>
      </c>
      <c r="D17" s="114">
        <f>'Full Schedule'!N179</f>
        <v>0</v>
      </c>
      <c r="E17" s="114">
        <f>'Full Schedule'!O179</f>
        <v>0</v>
      </c>
      <c r="F17" s="114">
        <f>'Full Schedule'!T179</f>
        <v>0</v>
      </c>
      <c r="G17" s="114">
        <f>'Full Schedule'!Y179</f>
        <v>0</v>
      </c>
      <c r="H17" s="114">
        <f>'Full Schedule'!AD179</f>
        <v>0</v>
      </c>
      <c r="I17" s="114">
        <f>'Full Schedule'!AI179</f>
        <v>0</v>
      </c>
      <c r="J17" s="114">
        <f>'Full Schedule'!AO179</f>
        <v>48.369546999999997</v>
      </c>
    </row>
    <row r="18" spans="1:11" ht="15.75" thickBot="1" x14ac:dyDescent="0.3"/>
    <row r="19" spans="1:11" x14ac:dyDescent="0.25">
      <c r="A19" s="218" t="s">
        <v>98</v>
      </c>
      <c r="B19" s="219"/>
      <c r="C19" s="219"/>
      <c r="D19" s="219"/>
      <c r="E19" s="219"/>
      <c r="F19" s="219"/>
      <c r="G19" s="219"/>
      <c r="H19" s="219"/>
      <c r="I19" s="219"/>
      <c r="J19" s="219"/>
      <c r="K19" s="220"/>
    </row>
    <row r="20" spans="1:11" x14ac:dyDescent="0.25">
      <c r="A20" s="208" t="s">
        <v>99</v>
      </c>
      <c r="B20" s="209"/>
      <c r="C20" s="209"/>
      <c r="D20" s="209"/>
      <c r="E20" s="209"/>
      <c r="F20" s="209"/>
      <c r="G20" s="209"/>
      <c r="H20" s="209"/>
      <c r="I20" s="209"/>
      <c r="J20" s="209"/>
      <c r="K20" s="210"/>
    </row>
    <row r="21" spans="1:11" x14ac:dyDescent="0.25">
      <c r="A21" s="208" t="s">
        <v>100</v>
      </c>
      <c r="B21" s="209"/>
      <c r="C21" s="209"/>
      <c r="D21" s="209"/>
      <c r="E21" s="209"/>
      <c r="F21" s="209"/>
      <c r="G21" s="209"/>
      <c r="H21" s="209"/>
      <c r="I21" s="209"/>
      <c r="J21" s="209"/>
      <c r="K21" s="210"/>
    </row>
    <row r="22" spans="1:11" ht="15.75" thickBot="1" x14ac:dyDescent="0.3">
      <c r="A22" s="211" t="s">
        <v>101</v>
      </c>
      <c r="B22" s="212"/>
      <c r="C22" s="212"/>
      <c r="D22" s="212"/>
      <c r="E22" s="212"/>
      <c r="F22" s="212"/>
      <c r="G22" s="212"/>
      <c r="H22" s="212"/>
      <c r="I22" s="212"/>
      <c r="J22" s="212"/>
      <c r="K22" s="213"/>
    </row>
  </sheetData>
  <mergeCells count="16">
    <mergeCell ref="A20:K20"/>
    <mergeCell ref="A21:K21"/>
    <mergeCell ref="A22:K22"/>
    <mergeCell ref="A5:D5"/>
    <mergeCell ref="E5:K5"/>
    <mergeCell ref="A6:D6"/>
    <mergeCell ref="E6:K6"/>
    <mergeCell ref="B10:K10"/>
    <mergeCell ref="A19:K19"/>
    <mergeCell ref="A4:D4"/>
    <mergeCell ref="E4:K4"/>
    <mergeCell ref="A1:K1"/>
    <mergeCell ref="A2:D2"/>
    <mergeCell ref="E2:K2"/>
    <mergeCell ref="A3:D3"/>
    <mergeCell ref="E3:K3"/>
  </mergeCells>
  <conditionalFormatting sqref="B7">
    <cfRule type="containsText" dxfId="8" priority="4" operator="containsText" text="10/12/xxxx">
      <formula>NOT(ISERROR(SEARCH("10/12/xxxx",B7)))</formula>
    </cfRule>
  </conditionalFormatting>
  <conditionalFormatting sqref="B9">
    <cfRule type="containsText" dxfId="7" priority="2" operator="containsText" text="10/12/xxxx">
      <formula>NOT(ISERROR(SEARCH("10/12/xxxx",B9)))</formula>
    </cfRule>
  </conditionalFormatting>
  <conditionalFormatting sqref="C7">
    <cfRule type="containsText" dxfId="6" priority="5" operator="containsText" text="10/12/xxxx">
      <formula>NOT(ISERROR(SEARCH("10/12/xxxx",C7)))</formula>
    </cfRule>
  </conditionalFormatting>
  <conditionalFormatting sqref="D7:E7 G7:J7 C9:E9 G9:J9">
    <cfRule type="containsText" dxfId="5" priority="16" operator="containsText" text="10/12/xxxx">
      <formula>NOT(ISERROR(SEARCH("10/12/xxxx",C7)))</formula>
    </cfRule>
  </conditionalFormatting>
  <dataValidations count="5">
    <dataValidation allowBlank="1" showInputMessage="1" showErrorMessage="1" prompt="Please input the correct Rehabilitation Area number (RA#)" sqref="E2:K2" xr:uid="{ACA3257B-587F-49FD-8D00-534075670B94}"/>
    <dataValidation allowBlank="1" showInputMessage="1" showErrorMessage="1" promptTitle="Rehabilitation Milestone" prompt="Insert the Rehabilitation Milestone number here (RM#)" sqref="A11:A17" xr:uid="{09A11630-4C65-4FDD-B347-488516F438C1}"/>
    <dataValidation allowBlank="1" showInputMessage="1" showErrorMessage="1" promptTitle="Insert Area (ha)" prompt="Please insert the cumulative area achieved in hectares (ha) as required" sqref="B11:J17" xr:uid="{49165A58-555C-427D-BD60-F58F31D46BBD}"/>
    <dataValidation allowBlank="1" showInputMessage="1" showErrorMessage="1" promptTitle="Insert Area (ha)" prompt="Please insert the cumulative area available in hectares (ha)" sqref="B8:E8 G8:J8" xr:uid="{28F1259A-2EDF-40DB-ACC1-3DB0D56EE614}"/>
    <dataValidation allowBlank="1" showInputMessage="1" showErrorMessage="1" promptTitle="Insert Date" prompt="Please insert the date the area is available for rehabilitation" sqref="B9:E9 B7:E7 G9:J9 G7:J7" xr:uid="{513EF4E6-81A9-4194-AAFC-E89EF5905E66}"/>
  </dataValidations>
  <pageMargins left="0.7" right="0.7" top="0.75" bottom="0.75" header="0.3" footer="0.3"/>
  <pageSetup paperSize="9" orientation="portrait" r:id="rId1"/>
  <tableParts count="2">
    <tablePart r:id="rId2"/>
    <tablePart r:id="rId3"/>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61C6CA-E113-4DE4-B050-A7737113B836}">
  <sheetPr codeName="Sheet1">
    <tabColor rgb="FFFF0000"/>
    <pageSetUpPr fitToPage="1"/>
  </sheetPr>
  <dimension ref="A1:DL210"/>
  <sheetViews>
    <sheetView zoomScale="85" zoomScaleNormal="85" zoomScalePageLayoutView="55" workbookViewId="0">
      <pane xSplit="8" ySplit="4" topLeftCell="BX115" activePane="bottomRight" state="frozen"/>
      <selection pane="topRight" activeCell="I1" sqref="I1"/>
      <selection pane="bottomLeft" activeCell="A5" sqref="A5"/>
      <selection pane="bottomRight" activeCell="CC125" sqref="CC125"/>
    </sheetView>
  </sheetViews>
  <sheetFormatPr defaultColWidth="10.7109375" defaultRowHeight="15" x14ac:dyDescent="0.25"/>
  <cols>
    <col min="1" max="1" width="16.140625" style="99" customWidth="1"/>
    <col min="2" max="2" width="17.5703125" style="100" customWidth="1"/>
    <col min="3" max="3" width="13.7109375" style="100" customWidth="1"/>
    <col min="4" max="4" width="16.140625" style="100" customWidth="1"/>
    <col min="5" max="5" width="13.7109375" style="102" customWidth="1"/>
    <col min="6" max="6" width="13.7109375" style="100" customWidth="1"/>
    <col min="7" max="7" width="57.42578125" style="109" customWidth="1"/>
    <col min="8" max="8" width="13.42578125" style="109" bestFit="1" customWidth="1"/>
    <col min="9" max="9" width="12.5703125" style="102" customWidth="1"/>
    <col min="10" max="10" width="11.85546875" style="102" customWidth="1"/>
    <col min="11" max="11" width="12.42578125" style="102" customWidth="1"/>
    <col min="12" max="116" width="11.85546875" style="102" customWidth="1"/>
    <col min="117" max="16384" width="10.7109375" style="104"/>
  </cols>
  <sheetData>
    <row r="1" spans="1:116" s="92" customFormat="1" ht="15" customHeight="1" x14ac:dyDescent="0.25">
      <c r="A1" s="167" t="s">
        <v>2</v>
      </c>
      <c r="B1" s="194" t="s">
        <v>0</v>
      </c>
      <c r="C1" s="176" t="s">
        <v>17</v>
      </c>
      <c r="D1" s="176" t="s">
        <v>16</v>
      </c>
      <c r="E1" s="176" t="s">
        <v>1</v>
      </c>
      <c r="F1" s="182" t="s">
        <v>125</v>
      </c>
      <c r="G1" s="185" t="s">
        <v>5</v>
      </c>
      <c r="H1" s="182" t="s">
        <v>52</v>
      </c>
      <c r="I1" s="179" t="s">
        <v>3</v>
      </c>
      <c r="J1" s="180"/>
      <c r="K1" s="180"/>
      <c r="L1" s="180"/>
      <c r="M1" s="180"/>
      <c r="N1" s="180"/>
      <c r="O1" s="180"/>
      <c r="P1" s="180"/>
      <c r="Q1" s="180"/>
      <c r="R1" s="180"/>
      <c r="S1" s="180"/>
      <c r="T1" s="180"/>
      <c r="U1" s="180"/>
      <c r="V1" s="180"/>
      <c r="W1" s="180"/>
      <c r="X1" s="180"/>
      <c r="Y1" s="180"/>
      <c r="Z1" s="180"/>
      <c r="AA1" s="180"/>
      <c r="AB1" s="180"/>
      <c r="AC1" s="180"/>
      <c r="AD1" s="180"/>
      <c r="AE1" s="180"/>
      <c r="AF1" s="180"/>
      <c r="AG1" s="180"/>
      <c r="AH1" s="180"/>
      <c r="AI1" s="180"/>
      <c r="AJ1" s="180"/>
      <c r="AK1" s="180"/>
      <c r="AL1" s="180"/>
      <c r="AM1" s="180"/>
      <c r="AN1" s="180"/>
      <c r="AO1" s="180"/>
      <c r="AP1" s="180"/>
      <c r="AQ1" s="180"/>
      <c r="AR1" s="180"/>
      <c r="AS1" s="180"/>
      <c r="AT1" s="180"/>
      <c r="AU1" s="180"/>
      <c r="AV1" s="180"/>
      <c r="AW1" s="180"/>
      <c r="AX1" s="180"/>
      <c r="AY1" s="180"/>
      <c r="AZ1" s="180"/>
      <c r="BA1" s="180"/>
      <c r="BB1" s="180"/>
      <c r="BC1" s="180"/>
      <c r="BD1" s="180"/>
      <c r="BE1" s="180"/>
      <c r="BF1" s="180"/>
      <c r="BG1" s="180"/>
      <c r="BH1" s="180"/>
      <c r="BI1" s="180"/>
      <c r="BJ1" s="180"/>
      <c r="BK1" s="180"/>
      <c r="BL1" s="180"/>
      <c r="BM1" s="180"/>
      <c r="BN1" s="180"/>
      <c r="BO1" s="180"/>
      <c r="BP1" s="180"/>
      <c r="BQ1" s="180"/>
      <c r="BR1" s="180"/>
      <c r="BS1" s="180"/>
      <c r="BT1" s="180"/>
      <c r="BU1" s="180"/>
      <c r="BV1" s="180"/>
      <c r="BW1" s="180"/>
      <c r="BX1" s="180"/>
      <c r="BY1" s="180"/>
      <c r="BZ1" s="180"/>
      <c r="CA1" s="180"/>
      <c r="CB1" s="180"/>
      <c r="CC1" s="180"/>
      <c r="CD1" s="180"/>
      <c r="CE1" s="180"/>
      <c r="CF1" s="180"/>
      <c r="CG1" s="180"/>
      <c r="CH1" s="180"/>
      <c r="CI1" s="180"/>
      <c r="CJ1" s="180"/>
      <c r="CK1" s="180"/>
      <c r="CL1" s="180"/>
      <c r="CM1" s="180"/>
      <c r="CN1" s="180"/>
      <c r="CO1" s="180"/>
      <c r="CP1" s="180"/>
      <c r="CQ1" s="180"/>
      <c r="CR1" s="180"/>
      <c r="CS1" s="180"/>
      <c r="CT1" s="180"/>
      <c r="CU1" s="180"/>
      <c r="CV1" s="180"/>
      <c r="CW1" s="180"/>
      <c r="CX1" s="180"/>
      <c r="CY1" s="180"/>
      <c r="CZ1" s="180"/>
      <c r="DA1" s="180"/>
      <c r="DB1" s="180"/>
      <c r="DC1" s="180"/>
      <c r="DD1" s="180"/>
      <c r="DE1" s="180"/>
      <c r="DF1" s="180"/>
      <c r="DG1" s="180"/>
      <c r="DH1" s="180"/>
      <c r="DI1" s="180"/>
      <c r="DJ1" s="180"/>
      <c r="DK1" s="180"/>
      <c r="DL1" s="181"/>
    </row>
    <row r="2" spans="1:116" s="92" customFormat="1" x14ac:dyDescent="0.25">
      <c r="A2" s="168"/>
      <c r="B2" s="195"/>
      <c r="C2" s="177"/>
      <c r="D2" s="177"/>
      <c r="E2" s="177"/>
      <c r="F2" s="183"/>
      <c r="G2" s="186"/>
      <c r="H2" s="183"/>
      <c r="I2" s="71">
        <v>3</v>
      </c>
      <c r="J2" s="72">
        <v>4</v>
      </c>
      <c r="K2" s="72">
        <v>5</v>
      </c>
      <c r="L2" s="72">
        <v>6</v>
      </c>
      <c r="M2" s="72">
        <v>7</v>
      </c>
      <c r="N2" s="72">
        <v>8</v>
      </c>
      <c r="O2" s="72">
        <v>9</v>
      </c>
      <c r="P2" s="73">
        <v>10</v>
      </c>
      <c r="Q2" s="73">
        <v>11</v>
      </c>
      <c r="R2" s="73">
        <v>12</v>
      </c>
      <c r="S2" s="73">
        <v>13</v>
      </c>
      <c r="T2" s="74">
        <v>14</v>
      </c>
      <c r="U2" s="73">
        <v>15</v>
      </c>
      <c r="V2" s="73">
        <v>16</v>
      </c>
      <c r="W2" s="73">
        <v>17</v>
      </c>
      <c r="X2" s="73">
        <v>18</v>
      </c>
      <c r="Y2" s="74">
        <v>19</v>
      </c>
      <c r="Z2" s="73">
        <v>20</v>
      </c>
      <c r="AA2" s="73">
        <v>21</v>
      </c>
      <c r="AB2" s="73">
        <v>22</v>
      </c>
      <c r="AC2" s="73">
        <v>23</v>
      </c>
      <c r="AD2" s="72">
        <v>24</v>
      </c>
      <c r="AE2" s="73">
        <v>25</v>
      </c>
      <c r="AF2" s="73">
        <v>26</v>
      </c>
      <c r="AG2" s="73">
        <v>27</v>
      </c>
      <c r="AH2" s="73">
        <v>28</v>
      </c>
      <c r="AI2" s="72">
        <v>29</v>
      </c>
      <c r="AJ2" s="73">
        <v>30</v>
      </c>
      <c r="AK2" s="73">
        <v>31</v>
      </c>
      <c r="AL2" s="73">
        <v>32</v>
      </c>
      <c r="AM2" s="73">
        <v>33</v>
      </c>
      <c r="AN2" s="73">
        <v>34</v>
      </c>
      <c r="AO2" s="74">
        <v>35</v>
      </c>
      <c r="AP2" s="73">
        <v>36</v>
      </c>
      <c r="AQ2" s="73">
        <v>37</v>
      </c>
      <c r="AR2" s="73">
        <v>38</v>
      </c>
      <c r="AS2" s="73">
        <v>39</v>
      </c>
      <c r="AT2" s="73">
        <v>40</v>
      </c>
      <c r="AU2" s="73">
        <v>41</v>
      </c>
      <c r="AV2" s="72">
        <v>42</v>
      </c>
      <c r="AW2" s="73">
        <v>43</v>
      </c>
      <c r="AX2" s="73">
        <v>44</v>
      </c>
      <c r="AY2" s="73">
        <v>45</v>
      </c>
      <c r="AZ2" s="73">
        <v>46</v>
      </c>
      <c r="BA2" s="73">
        <v>47</v>
      </c>
      <c r="BB2" s="72">
        <v>48</v>
      </c>
      <c r="BC2" s="73">
        <v>49</v>
      </c>
      <c r="BD2" s="73">
        <v>50</v>
      </c>
      <c r="BE2" s="73">
        <v>51</v>
      </c>
      <c r="BF2" s="73">
        <v>52</v>
      </c>
      <c r="BG2" s="74">
        <v>53</v>
      </c>
      <c r="BH2" s="73">
        <v>54</v>
      </c>
      <c r="BI2" s="73">
        <v>55</v>
      </c>
      <c r="BJ2" s="73">
        <v>56</v>
      </c>
      <c r="BK2" s="73">
        <v>57</v>
      </c>
      <c r="BL2" s="74">
        <v>58</v>
      </c>
      <c r="BM2" s="73">
        <v>59</v>
      </c>
      <c r="BN2" s="73">
        <v>60</v>
      </c>
      <c r="BO2" s="73">
        <v>61</v>
      </c>
      <c r="BP2" s="73">
        <v>62</v>
      </c>
      <c r="BQ2" s="73">
        <v>63</v>
      </c>
      <c r="BR2" s="73">
        <v>64</v>
      </c>
      <c r="BS2" s="73">
        <v>65</v>
      </c>
      <c r="BT2" s="73">
        <v>66</v>
      </c>
      <c r="BU2" s="73">
        <v>67</v>
      </c>
      <c r="BV2" s="74">
        <v>68</v>
      </c>
      <c r="BW2" s="73">
        <v>69</v>
      </c>
      <c r="BX2" s="73">
        <v>70</v>
      </c>
      <c r="BY2" s="73">
        <v>71</v>
      </c>
      <c r="BZ2" s="73">
        <v>72</v>
      </c>
      <c r="CA2" s="73">
        <v>73</v>
      </c>
      <c r="CB2" s="73">
        <v>74</v>
      </c>
      <c r="CC2" s="72">
        <v>75</v>
      </c>
      <c r="CD2" s="73" t="s">
        <v>58</v>
      </c>
      <c r="CE2" s="73" t="s">
        <v>59</v>
      </c>
      <c r="CF2" s="73" t="s">
        <v>60</v>
      </c>
      <c r="CG2" s="73" t="s">
        <v>61</v>
      </c>
      <c r="CH2" s="74" t="s">
        <v>62</v>
      </c>
      <c r="CI2" s="73" t="s">
        <v>63</v>
      </c>
      <c r="CJ2" s="73" t="s">
        <v>64</v>
      </c>
      <c r="CK2" s="73" t="s">
        <v>65</v>
      </c>
      <c r="CL2" s="73" t="s">
        <v>66</v>
      </c>
      <c r="CM2" s="74" t="s">
        <v>67</v>
      </c>
      <c r="CN2" s="73" t="s">
        <v>68</v>
      </c>
      <c r="CO2" s="73" t="s">
        <v>69</v>
      </c>
      <c r="CP2" s="73" t="s">
        <v>70</v>
      </c>
      <c r="CQ2" s="73" t="s">
        <v>71</v>
      </c>
      <c r="CR2" s="74" t="s">
        <v>72</v>
      </c>
      <c r="CS2" s="73" t="s">
        <v>73</v>
      </c>
      <c r="CT2" s="73" t="s">
        <v>74</v>
      </c>
      <c r="CU2" s="73" t="s">
        <v>75</v>
      </c>
      <c r="CV2" s="73" t="s">
        <v>76</v>
      </c>
      <c r="CW2" s="74" t="s">
        <v>77</v>
      </c>
      <c r="CX2" s="73" t="s">
        <v>79</v>
      </c>
      <c r="CY2" s="73" t="s">
        <v>80</v>
      </c>
      <c r="CZ2" s="73" t="s">
        <v>81</v>
      </c>
      <c r="DA2" s="73" t="s">
        <v>82</v>
      </c>
      <c r="DB2" s="74" t="s">
        <v>83</v>
      </c>
      <c r="DC2" s="73" t="s">
        <v>84</v>
      </c>
      <c r="DD2" s="73" t="s">
        <v>85</v>
      </c>
      <c r="DE2" s="73" t="s">
        <v>86</v>
      </c>
      <c r="DF2" s="73" t="s">
        <v>87</v>
      </c>
      <c r="DG2" s="74" t="s">
        <v>219</v>
      </c>
      <c r="DH2" s="73" t="s">
        <v>220</v>
      </c>
      <c r="DI2" s="73" t="s">
        <v>221</v>
      </c>
      <c r="DJ2" s="73" t="s">
        <v>222</v>
      </c>
      <c r="DK2" s="73" t="s">
        <v>223</v>
      </c>
      <c r="DL2" s="72" t="s">
        <v>14</v>
      </c>
    </row>
    <row r="3" spans="1:116" s="92" customFormat="1" x14ac:dyDescent="0.25">
      <c r="A3" s="168"/>
      <c r="B3" s="195"/>
      <c r="C3" s="177"/>
      <c r="D3" s="177"/>
      <c r="E3" s="177"/>
      <c r="F3" s="183"/>
      <c r="G3" s="186"/>
      <c r="H3" s="183"/>
      <c r="I3" s="190" t="s">
        <v>4</v>
      </c>
      <c r="J3" s="191"/>
      <c r="K3" s="191"/>
      <c r="L3" s="191"/>
      <c r="M3" s="191"/>
      <c r="N3" s="191"/>
      <c r="O3" s="191"/>
      <c r="P3" s="191"/>
      <c r="Q3" s="191"/>
      <c r="R3" s="191"/>
      <c r="S3" s="191"/>
      <c r="T3" s="191"/>
      <c r="U3" s="191"/>
      <c r="V3" s="191"/>
      <c r="W3" s="191"/>
      <c r="X3" s="191"/>
      <c r="Y3" s="191"/>
      <c r="Z3" s="191"/>
      <c r="AA3" s="191"/>
      <c r="AB3" s="191"/>
      <c r="AC3" s="191"/>
      <c r="AD3" s="191"/>
      <c r="AE3" s="191"/>
      <c r="AF3" s="191"/>
      <c r="AG3" s="191"/>
      <c r="AH3" s="191"/>
      <c r="AI3" s="191"/>
      <c r="AJ3" s="191"/>
      <c r="AK3" s="191"/>
      <c r="AL3" s="191"/>
      <c r="AM3" s="191"/>
      <c r="AN3" s="191"/>
      <c r="AO3" s="191"/>
      <c r="AP3" s="191"/>
      <c r="AQ3" s="191"/>
      <c r="AR3" s="191"/>
      <c r="AS3" s="191"/>
      <c r="AT3" s="191"/>
      <c r="AU3" s="191"/>
      <c r="AV3" s="191"/>
      <c r="AW3" s="191"/>
      <c r="AX3" s="191"/>
      <c r="AY3" s="191"/>
      <c r="AZ3" s="191"/>
      <c r="BA3" s="191"/>
      <c r="BB3" s="191"/>
      <c r="BC3" s="191"/>
      <c r="BD3" s="191"/>
      <c r="BE3" s="191"/>
      <c r="BF3" s="191"/>
      <c r="BG3" s="191"/>
      <c r="BH3" s="191"/>
      <c r="BI3" s="191"/>
      <c r="BJ3" s="191"/>
      <c r="BK3" s="191"/>
      <c r="BL3" s="191"/>
      <c r="BM3" s="191"/>
      <c r="BN3" s="191"/>
      <c r="BO3" s="191"/>
      <c r="BP3" s="191"/>
      <c r="BQ3" s="191"/>
      <c r="BR3" s="191"/>
      <c r="BS3" s="191"/>
      <c r="BT3" s="191"/>
      <c r="BU3" s="191"/>
      <c r="BV3" s="191"/>
      <c r="BW3" s="191"/>
      <c r="BX3" s="191"/>
      <c r="BY3" s="191"/>
      <c r="BZ3" s="191"/>
      <c r="CA3" s="191"/>
      <c r="CB3" s="191"/>
      <c r="CC3" s="191"/>
      <c r="CD3" s="191"/>
      <c r="CE3" s="191"/>
      <c r="CF3" s="191"/>
      <c r="CG3" s="191"/>
      <c r="CH3" s="191"/>
      <c r="CI3" s="191"/>
      <c r="CJ3" s="191"/>
      <c r="CK3" s="191"/>
      <c r="CL3" s="191"/>
      <c r="CM3" s="191"/>
      <c r="CN3" s="191"/>
      <c r="CO3" s="191"/>
      <c r="CP3" s="191"/>
      <c r="CQ3" s="191"/>
      <c r="CR3" s="191"/>
      <c r="CS3" s="191"/>
      <c r="CT3" s="191"/>
      <c r="CU3" s="191"/>
      <c r="CV3" s="191"/>
      <c r="CW3" s="191"/>
      <c r="CX3" s="191"/>
      <c r="CY3" s="191"/>
      <c r="CZ3" s="191"/>
      <c r="DA3" s="191"/>
      <c r="DB3" s="191"/>
      <c r="DC3" s="191"/>
      <c r="DD3" s="191"/>
      <c r="DE3" s="191"/>
      <c r="DF3" s="191"/>
      <c r="DG3" s="191"/>
      <c r="DH3" s="191"/>
      <c r="DI3" s="191"/>
      <c r="DJ3" s="191"/>
      <c r="DK3" s="191"/>
      <c r="DL3" s="192"/>
    </row>
    <row r="4" spans="1:116" s="92" customFormat="1" ht="15.75" thickBot="1" x14ac:dyDescent="0.3">
      <c r="A4" s="169"/>
      <c r="B4" s="196"/>
      <c r="C4" s="178"/>
      <c r="D4" s="178"/>
      <c r="E4" s="178"/>
      <c r="F4" s="184"/>
      <c r="G4" s="187"/>
      <c r="H4" s="184"/>
      <c r="I4" s="75">
        <v>2021</v>
      </c>
      <c r="J4" s="76">
        <v>2022</v>
      </c>
      <c r="K4" s="76">
        <v>2023</v>
      </c>
      <c r="L4" s="76">
        <v>2024</v>
      </c>
      <c r="M4" s="76">
        <v>2025</v>
      </c>
      <c r="N4" s="76">
        <v>2026</v>
      </c>
      <c r="O4" s="76">
        <v>2027</v>
      </c>
      <c r="P4" s="77">
        <v>2028</v>
      </c>
      <c r="Q4" s="77">
        <v>2029</v>
      </c>
      <c r="R4" s="77">
        <v>2030</v>
      </c>
      <c r="S4" s="77">
        <v>2031</v>
      </c>
      <c r="T4" s="78">
        <v>2032</v>
      </c>
      <c r="U4" s="77">
        <v>2033</v>
      </c>
      <c r="V4" s="77">
        <v>2034</v>
      </c>
      <c r="W4" s="77">
        <v>2035</v>
      </c>
      <c r="X4" s="77">
        <v>2036</v>
      </c>
      <c r="Y4" s="78">
        <v>2037</v>
      </c>
      <c r="Z4" s="77">
        <v>2038</v>
      </c>
      <c r="AA4" s="77">
        <v>2039</v>
      </c>
      <c r="AB4" s="77">
        <v>2040</v>
      </c>
      <c r="AC4" s="77">
        <v>2041</v>
      </c>
      <c r="AD4" s="76">
        <v>2042</v>
      </c>
      <c r="AE4" s="77">
        <v>2043</v>
      </c>
      <c r="AF4" s="77">
        <v>2044</v>
      </c>
      <c r="AG4" s="77">
        <v>2045</v>
      </c>
      <c r="AH4" s="77">
        <v>2046</v>
      </c>
      <c r="AI4" s="76">
        <v>2047</v>
      </c>
      <c r="AJ4" s="77">
        <v>2048</v>
      </c>
      <c r="AK4" s="77">
        <v>2049</v>
      </c>
      <c r="AL4" s="77">
        <v>2050</v>
      </c>
      <c r="AM4" s="77">
        <v>2051</v>
      </c>
      <c r="AN4" s="77">
        <v>2052</v>
      </c>
      <c r="AO4" s="78">
        <v>2053</v>
      </c>
      <c r="AP4" s="77">
        <v>2054</v>
      </c>
      <c r="AQ4" s="77">
        <v>2055</v>
      </c>
      <c r="AR4" s="77">
        <v>2056</v>
      </c>
      <c r="AS4" s="77">
        <v>2057</v>
      </c>
      <c r="AT4" s="77">
        <v>2058</v>
      </c>
      <c r="AU4" s="77">
        <v>2059</v>
      </c>
      <c r="AV4" s="76">
        <v>2060</v>
      </c>
      <c r="AW4" s="77">
        <v>2061</v>
      </c>
      <c r="AX4" s="77">
        <v>2062</v>
      </c>
      <c r="AY4" s="77">
        <v>2063</v>
      </c>
      <c r="AZ4" s="77">
        <v>2064</v>
      </c>
      <c r="BA4" s="77">
        <v>2065</v>
      </c>
      <c r="BB4" s="76">
        <v>2066</v>
      </c>
      <c r="BC4" s="77">
        <v>2067</v>
      </c>
      <c r="BD4" s="77">
        <v>2068</v>
      </c>
      <c r="BE4" s="77">
        <v>2069</v>
      </c>
      <c r="BF4" s="77">
        <v>2070</v>
      </c>
      <c r="BG4" s="78">
        <v>2071</v>
      </c>
      <c r="BH4" s="77">
        <v>2072</v>
      </c>
      <c r="BI4" s="77">
        <v>2073</v>
      </c>
      <c r="BJ4" s="77">
        <v>2074</v>
      </c>
      <c r="BK4" s="77">
        <v>2075</v>
      </c>
      <c r="BL4" s="78">
        <v>2076</v>
      </c>
      <c r="BM4" s="77">
        <v>2077</v>
      </c>
      <c r="BN4" s="77">
        <v>2078</v>
      </c>
      <c r="BO4" s="77">
        <v>2079</v>
      </c>
      <c r="BP4" s="77">
        <v>2080</v>
      </c>
      <c r="BQ4" s="77">
        <v>2081</v>
      </c>
      <c r="BR4" s="77">
        <v>2082</v>
      </c>
      <c r="BS4" s="77">
        <v>2083</v>
      </c>
      <c r="BT4" s="77">
        <v>2084</v>
      </c>
      <c r="BU4" s="77">
        <v>2085</v>
      </c>
      <c r="BV4" s="78">
        <v>2086</v>
      </c>
      <c r="BW4" s="77">
        <v>2087</v>
      </c>
      <c r="BX4" s="77">
        <v>2088</v>
      </c>
      <c r="BY4" s="77">
        <v>2089</v>
      </c>
      <c r="BZ4" s="77">
        <v>2090</v>
      </c>
      <c r="CA4" s="77">
        <v>2091</v>
      </c>
      <c r="CB4" s="77">
        <v>2092</v>
      </c>
      <c r="CC4" s="76">
        <v>2093</v>
      </c>
      <c r="CD4" s="77">
        <v>2094</v>
      </c>
      <c r="CE4" s="77">
        <v>2095</v>
      </c>
      <c r="CF4" s="77">
        <v>2096</v>
      </c>
      <c r="CG4" s="77">
        <v>2097</v>
      </c>
      <c r="CH4" s="78">
        <v>2098</v>
      </c>
      <c r="CI4" s="77">
        <v>2099</v>
      </c>
      <c r="CJ4" s="77">
        <v>2100</v>
      </c>
      <c r="CK4" s="77">
        <v>2101</v>
      </c>
      <c r="CL4" s="77">
        <v>2102</v>
      </c>
      <c r="CM4" s="78">
        <v>2103</v>
      </c>
      <c r="CN4" s="77">
        <v>2104</v>
      </c>
      <c r="CO4" s="77">
        <v>2105</v>
      </c>
      <c r="CP4" s="77">
        <v>2106</v>
      </c>
      <c r="CQ4" s="77">
        <v>2107</v>
      </c>
      <c r="CR4" s="78">
        <v>2108</v>
      </c>
      <c r="CS4" s="77">
        <v>2109</v>
      </c>
      <c r="CT4" s="77">
        <v>2110</v>
      </c>
      <c r="CU4" s="77">
        <v>2111</v>
      </c>
      <c r="CV4" s="77">
        <v>2112</v>
      </c>
      <c r="CW4" s="78">
        <v>2113</v>
      </c>
      <c r="CX4" s="77">
        <v>2114</v>
      </c>
      <c r="CY4" s="77">
        <v>2115</v>
      </c>
      <c r="CZ4" s="77">
        <v>2116</v>
      </c>
      <c r="DA4" s="77">
        <v>2117</v>
      </c>
      <c r="DB4" s="78">
        <v>2118</v>
      </c>
      <c r="DC4" s="77">
        <v>2119</v>
      </c>
      <c r="DD4" s="77">
        <v>2120</v>
      </c>
      <c r="DE4" s="77">
        <v>2121</v>
      </c>
      <c r="DF4" s="77">
        <v>2122</v>
      </c>
      <c r="DG4" s="78">
        <v>2123</v>
      </c>
      <c r="DH4" s="77">
        <v>2124</v>
      </c>
      <c r="DI4" s="77">
        <v>2125</v>
      </c>
      <c r="DJ4" s="77">
        <v>2126</v>
      </c>
      <c r="DK4" s="77">
        <v>2127</v>
      </c>
      <c r="DL4" s="76">
        <v>2128</v>
      </c>
    </row>
    <row r="5" spans="1:116" s="96" customFormat="1" x14ac:dyDescent="0.25">
      <c r="A5" s="152" t="s">
        <v>7</v>
      </c>
      <c r="B5" s="160" t="s">
        <v>137</v>
      </c>
      <c r="C5" s="166">
        <f>SUM(E5:E16)</f>
        <v>839.68148597500999</v>
      </c>
      <c r="D5" s="166" t="s">
        <v>151</v>
      </c>
      <c r="E5" s="188">
        <f>765.692419879-0.3</f>
        <v>765.39241987900004</v>
      </c>
      <c r="F5" s="193" t="s">
        <v>9</v>
      </c>
      <c r="G5" s="24" t="s">
        <v>124</v>
      </c>
      <c r="H5" s="25" t="s">
        <v>53</v>
      </c>
      <c r="I5" s="84">
        <v>129.9</v>
      </c>
      <c r="J5" s="85">
        <v>20.517651999999998</v>
      </c>
      <c r="K5" s="85">
        <v>27.692905</v>
      </c>
      <c r="L5" s="85">
        <v>26.273734999999999</v>
      </c>
      <c r="M5" s="85">
        <v>28.645849999999999</v>
      </c>
      <c r="N5" s="85">
        <v>29.984511999999999</v>
      </c>
      <c r="O5" s="85">
        <v>30.275220000000001</v>
      </c>
      <c r="P5" s="85"/>
      <c r="Q5" s="85"/>
      <c r="R5" s="85"/>
      <c r="S5" s="85"/>
      <c r="T5" s="85">
        <v>96.012092142857171</v>
      </c>
      <c r="U5" s="85"/>
      <c r="V5" s="85"/>
      <c r="W5" s="85"/>
      <c r="X5" s="85"/>
      <c r="Y5" s="85">
        <v>96.012092142857171</v>
      </c>
      <c r="Z5" s="85"/>
      <c r="AA5" s="85"/>
      <c r="AB5" s="85"/>
      <c r="AC5" s="85"/>
      <c r="AD5" s="85">
        <v>91.181732114285722</v>
      </c>
      <c r="AE5" s="85"/>
      <c r="AF5" s="85"/>
      <c r="AG5" s="85"/>
      <c r="AH5" s="85"/>
      <c r="AI5" s="85">
        <v>63.233548599999963</v>
      </c>
      <c r="AJ5" s="85"/>
      <c r="AK5" s="85"/>
      <c r="AL5" s="85"/>
      <c r="AM5" s="85"/>
      <c r="AN5" s="85"/>
      <c r="AO5" s="85">
        <v>67.607436000000007</v>
      </c>
      <c r="AP5" s="85"/>
      <c r="AQ5" s="85"/>
      <c r="AR5" s="85"/>
      <c r="AS5" s="85"/>
      <c r="AT5" s="85"/>
      <c r="AU5" s="85"/>
      <c r="AV5" s="85">
        <v>67.607436000000007</v>
      </c>
      <c r="AW5" s="85"/>
      <c r="AX5" s="85"/>
      <c r="AY5" s="85"/>
      <c r="AZ5" s="85"/>
      <c r="BA5" s="85"/>
      <c r="BB5" s="85">
        <v>0</v>
      </c>
      <c r="BC5" s="85"/>
      <c r="BD5" s="85"/>
      <c r="BE5" s="85"/>
      <c r="BF5" s="85"/>
      <c r="BG5" s="85">
        <v>0</v>
      </c>
      <c r="BH5" s="85"/>
      <c r="BI5" s="85"/>
      <c r="BJ5" s="85"/>
      <c r="BK5" s="85"/>
      <c r="BL5" s="85">
        <v>26.88</v>
      </c>
      <c r="BM5" s="85"/>
      <c r="BN5" s="85"/>
      <c r="BO5" s="85"/>
      <c r="BP5" s="85"/>
      <c r="BQ5" s="85"/>
      <c r="BR5" s="85"/>
      <c r="BS5" s="85"/>
      <c r="BT5" s="85"/>
      <c r="BU5" s="85"/>
      <c r="BV5" s="85">
        <v>0</v>
      </c>
      <c r="BW5" s="85"/>
      <c r="BX5" s="85"/>
      <c r="BY5" s="85"/>
      <c r="BZ5" s="85"/>
      <c r="CA5" s="85"/>
      <c r="CB5" s="85"/>
      <c r="CC5" s="85">
        <v>38</v>
      </c>
      <c r="CD5" s="85"/>
      <c r="CE5" s="85"/>
      <c r="CF5" s="85"/>
      <c r="CG5" s="85"/>
      <c r="CH5" s="85">
        <v>0</v>
      </c>
      <c r="CI5" s="85"/>
      <c r="CJ5" s="85"/>
      <c r="CK5" s="85"/>
      <c r="CL5" s="85"/>
      <c r="CM5" s="85"/>
      <c r="CN5" s="85"/>
      <c r="CO5" s="85"/>
      <c r="CP5" s="85"/>
      <c r="CQ5" s="85"/>
      <c r="CR5" s="85"/>
      <c r="CS5" s="85"/>
      <c r="CT5" s="85"/>
      <c r="CU5" s="85"/>
      <c r="CV5" s="85"/>
      <c r="CW5" s="85"/>
      <c r="CX5" s="85"/>
      <c r="CY5" s="85"/>
      <c r="CZ5" s="85"/>
      <c r="DA5" s="85"/>
      <c r="DB5" s="85"/>
      <c r="DC5" s="85"/>
      <c r="DD5" s="85"/>
      <c r="DE5" s="85"/>
      <c r="DF5" s="85"/>
      <c r="DG5" s="94"/>
      <c r="DH5" s="85"/>
      <c r="DI5" s="85"/>
      <c r="DJ5" s="85"/>
      <c r="DK5" s="85"/>
      <c r="DL5" s="95"/>
    </row>
    <row r="6" spans="1:116" s="96" customFormat="1" x14ac:dyDescent="0.25">
      <c r="A6" s="153"/>
      <c r="B6" s="138"/>
      <c r="C6" s="141"/>
      <c r="D6" s="141"/>
      <c r="E6" s="189"/>
      <c r="F6" s="144"/>
      <c r="G6" s="26" t="s">
        <v>123</v>
      </c>
      <c r="H6" s="27" t="s">
        <v>53</v>
      </c>
      <c r="I6" s="48">
        <v>129.9</v>
      </c>
      <c r="J6" s="58">
        <f>J5+I6</f>
        <v>150.417652</v>
      </c>
      <c r="K6" s="58">
        <f t="shared" ref="K6" si="0">K5+J6</f>
        <v>178.110557</v>
      </c>
      <c r="L6" s="58">
        <f>L7+L5</f>
        <v>204.38429199999999</v>
      </c>
      <c r="M6" s="58">
        <f t="shared" ref="M6" si="1">M5+L6</f>
        <v>233.03014199999998</v>
      </c>
      <c r="N6" s="58">
        <f t="shared" ref="N6" si="2">N5+M6</f>
        <v>263.01465400000001</v>
      </c>
      <c r="O6" s="58">
        <f t="shared" ref="O6" si="3">O5+N6</f>
        <v>293.289874</v>
      </c>
      <c r="P6" s="58">
        <f t="shared" ref="P6" si="4">P5+O6</f>
        <v>293.289874</v>
      </c>
      <c r="Q6" s="58">
        <f t="shared" ref="Q6" si="5">Q5+P6</f>
        <v>293.289874</v>
      </c>
      <c r="R6" s="58">
        <f t="shared" ref="R6" si="6">R5+Q6</f>
        <v>293.289874</v>
      </c>
      <c r="S6" s="58">
        <f t="shared" ref="S6" si="7">S5+R6</f>
        <v>293.289874</v>
      </c>
      <c r="T6" s="58">
        <f t="shared" ref="T6" si="8">T5+S6</f>
        <v>389.30196614285717</v>
      </c>
      <c r="U6" s="58">
        <f t="shared" ref="U6" si="9">U5+T6</f>
        <v>389.30196614285717</v>
      </c>
      <c r="V6" s="58">
        <f t="shared" ref="V6" si="10">V5+U6</f>
        <v>389.30196614285717</v>
      </c>
      <c r="W6" s="58">
        <f t="shared" ref="W6" si="11">W5+V6</f>
        <v>389.30196614285717</v>
      </c>
      <c r="X6" s="58">
        <f t="shared" ref="X6" si="12">X5+W6</f>
        <v>389.30196614285717</v>
      </c>
      <c r="Y6" s="58">
        <f t="shared" ref="Y6" si="13">Y5+X6</f>
        <v>485.31405828571434</v>
      </c>
      <c r="Z6" s="58">
        <f t="shared" ref="Z6" si="14">Z5+Y6</f>
        <v>485.31405828571434</v>
      </c>
      <c r="AA6" s="58">
        <f t="shared" ref="AA6" si="15">AA5+Z6</f>
        <v>485.31405828571434</v>
      </c>
      <c r="AB6" s="58">
        <f t="shared" ref="AB6" si="16">AB5+AA6</f>
        <v>485.31405828571434</v>
      </c>
      <c r="AC6" s="58">
        <f t="shared" ref="AC6" si="17">AC5+AB6</f>
        <v>485.31405828571434</v>
      </c>
      <c r="AD6" s="58">
        <f t="shared" ref="AD6" si="18">AD5+AC6</f>
        <v>576.49579040000003</v>
      </c>
      <c r="AE6" s="58">
        <f t="shared" ref="AE6" si="19">AE5+AD6</f>
        <v>576.49579040000003</v>
      </c>
      <c r="AF6" s="58">
        <f t="shared" ref="AF6" si="20">AF5+AE6</f>
        <v>576.49579040000003</v>
      </c>
      <c r="AG6" s="58">
        <f t="shared" ref="AG6" si="21">AG5+AF6</f>
        <v>576.49579040000003</v>
      </c>
      <c r="AH6" s="58">
        <f t="shared" ref="AH6" si="22">AH5+AG6</f>
        <v>576.49579040000003</v>
      </c>
      <c r="AI6" s="58">
        <f t="shared" ref="AI6" si="23">AI5+AH6</f>
        <v>639.72933899999998</v>
      </c>
      <c r="AJ6" s="58">
        <f t="shared" ref="AJ6" si="24">AJ5+AI6</f>
        <v>639.72933899999998</v>
      </c>
      <c r="AK6" s="58">
        <f t="shared" ref="AK6" si="25">AK5+AJ6</f>
        <v>639.72933899999998</v>
      </c>
      <c r="AL6" s="58">
        <f t="shared" ref="AL6" si="26">AL5+AK6</f>
        <v>639.72933899999998</v>
      </c>
      <c r="AM6" s="58">
        <f t="shared" ref="AM6" si="27">AM5+AL6</f>
        <v>639.72933899999998</v>
      </c>
      <c r="AN6" s="58">
        <f t="shared" ref="AN6" si="28">AN5+AM6</f>
        <v>639.72933899999998</v>
      </c>
      <c r="AO6" s="58">
        <f t="shared" ref="AO6" si="29">AO5+AN6</f>
        <v>707.33677499999999</v>
      </c>
      <c r="AP6" s="58">
        <f t="shared" ref="AP6" si="30">AP5+AO6</f>
        <v>707.33677499999999</v>
      </c>
      <c r="AQ6" s="58">
        <f t="shared" ref="AQ6" si="31">AQ5+AP6</f>
        <v>707.33677499999999</v>
      </c>
      <c r="AR6" s="58">
        <f t="shared" ref="AR6" si="32">AR5+AQ6</f>
        <v>707.33677499999999</v>
      </c>
      <c r="AS6" s="58">
        <f t="shared" ref="AS6" si="33">AS5+AR6</f>
        <v>707.33677499999999</v>
      </c>
      <c r="AT6" s="58">
        <f t="shared" ref="AT6" si="34">AT5+AS6</f>
        <v>707.33677499999999</v>
      </c>
      <c r="AU6" s="58">
        <f t="shared" ref="AU6" si="35">AU5+AT6</f>
        <v>707.33677499999999</v>
      </c>
      <c r="AV6" s="58">
        <f t="shared" ref="AV6" si="36">AV5+AU6</f>
        <v>774.944211</v>
      </c>
      <c r="AW6" s="58">
        <f t="shared" ref="AW6" si="37">AW5+AV6</f>
        <v>774.944211</v>
      </c>
      <c r="AX6" s="58">
        <f t="shared" ref="AX6" si="38">AX5+AW6</f>
        <v>774.944211</v>
      </c>
      <c r="AY6" s="58">
        <f t="shared" ref="AY6" si="39">AY5+AX6</f>
        <v>774.944211</v>
      </c>
      <c r="AZ6" s="58">
        <f t="shared" ref="AZ6" si="40">AZ5+AY6</f>
        <v>774.944211</v>
      </c>
      <c r="BA6" s="58">
        <f t="shared" ref="BA6" si="41">BA5+AZ6</f>
        <v>774.944211</v>
      </c>
      <c r="BB6" s="58">
        <f t="shared" ref="BB6" si="42">BB5+BA6</f>
        <v>774.944211</v>
      </c>
      <c r="BC6" s="58">
        <f t="shared" ref="BC6" si="43">BC5+BB6</f>
        <v>774.944211</v>
      </c>
      <c r="BD6" s="58">
        <f t="shared" ref="BD6" si="44">BD5+BC6</f>
        <v>774.944211</v>
      </c>
      <c r="BE6" s="58">
        <f t="shared" ref="BE6" si="45">BE5+BD6</f>
        <v>774.944211</v>
      </c>
      <c r="BF6" s="58">
        <f t="shared" ref="BF6" si="46">BF5+BE6</f>
        <v>774.944211</v>
      </c>
      <c r="BG6" s="58">
        <f t="shared" ref="BG6" si="47">BG5+BF6</f>
        <v>774.944211</v>
      </c>
      <c r="BH6" s="58">
        <f t="shared" ref="BH6" si="48">BH5+BG6</f>
        <v>774.944211</v>
      </c>
      <c r="BI6" s="58">
        <f t="shared" ref="BI6" si="49">BI5+BH6</f>
        <v>774.944211</v>
      </c>
      <c r="BJ6" s="58">
        <f t="shared" ref="BJ6" si="50">BJ5+BI6</f>
        <v>774.944211</v>
      </c>
      <c r="BK6" s="58">
        <f t="shared" ref="BK6" si="51">BK5+BJ6</f>
        <v>774.944211</v>
      </c>
      <c r="BL6" s="58">
        <f t="shared" ref="BL6" si="52">BL5+BK6</f>
        <v>801.82421099999999</v>
      </c>
      <c r="BM6" s="58">
        <f t="shared" ref="BM6" si="53">BM5+BL6</f>
        <v>801.82421099999999</v>
      </c>
      <c r="BN6" s="58">
        <f t="shared" ref="BN6" si="54">BN5+BM6</f>
        <v>801.82421099999999</v>
      </c>
      <c r="BO6" s="58">
        <f t="shared" ref="BO6" si="55">BO5+BN6</f>
        <v>801.82421099999999</v>
      </c>
      <c r="BP6" s="58">
        <f t="shared" ref="BP6" si="56">BP5+BO6</f>
        <v>801.82421099999999</v>
      </c>
      <c r="BQ6" s="58">
        <f t="shared" ref="BQ6" si="57">BQ5+BP6</f>
        <v>801.82421099999999</v>
      </c>
      <c r="BR6" s="58">
        <f t="shared" ref="BR6" si="58">BR5+BQ6</f>
        <v>801.82421099999999</v>
      </c>
      <c r="BS6" s="58">
        <f t="shared" ref="BS6" si="59">BS5+BR6</f>
        <v>801.82421099999999</v>
      </c>
      <c r="BT6" s="58">
        <f t="shared" ref="BT6" si="60">BT5+BS6</f>
        <v>801.82421099999999</v>
      </c>
      <c r="BU6" s="58">
        <f t="shared" ref="BU6" si="61">BU5+BT6</f>
        <v>801.82421099999999</v>
      </c>
      <c r="BV6" s="58">
        <f t="shared" ref="BV6" si="62">BV5+BU6</f>
        <v>801.82421099999999</v>
      </c>
      <c r="BW6" s="58">
        <f t="shared" ref="BW6" si="63">BW5+BV6</f>
        <v>801.82421099999999</v>
      </c>
      <c r="BX6" s="58">
        <f t="shared" ref="BX6" si="64">BX5+BW6</f>
        <v>801.82421099999999</v>
      </c>
      <c r="BY6" s="58">
        <f t="shared" ref="BY6" si="65">BY5+BX6</f>
        <v>801.82421099999999</v>
      </c>
      <c r="BZ6" s="58">
        <f t="shared" ref="BZ6" si="66">BZ5+BY6</f>
        <v>801.82421099999999</v>
      </c>
      <c r="CA6" s="58">
        <f t="shared" ref="CA6" si="67">CA5+BZ6</f>
        <v>801.82421099999999</v>
      </c>
      <c r="CB6" s="58">
        <f t="shared" ref="CB6" si="68">CB5+CA6</f>
        <v>801.82421099999999</v>
      </c>
      <c r="CC6" s="58">
        <f t="shared" ref="CC6" si="69">CC5+CB6</f>
        <v>839.82421099999999</v>
      </c>
      <c r="CD6" s="58">
        <f t="shared" ref="CD6" si="70">CD5+CC6</f>
        <v>839.82421099999999</v>
      </c>
      <c r="CE6" s="58">
        <f t="shared" ref="CE6" si="71">CE5+CD6</f>
        <v>839.82421099999999</v>
      </c>
      <c r="CF6" s="58">
        <f t="shared" ref="CF6" si="72">CF5+CE6</f>
        <v>839.82421099999999</v>
      </c>
      <c r="CG6" s="58">
        <f t="shared" ref="CG6" si="73">CG5+CF6</f>
        <v>839.82421099999999</v>
      </c>
      <c r="CH6" s="58">
        <f t="shared" ref="CH6" si="74">CH5+CG6</f>
        <v>839.82421099999999</v>
      </c>
      <c r="CI6" s="58"/>
      <c r="CJ6" s="58"/>
      <c r="CK6" s="58"/>
      <c r="CL6" s="58"/>
      <c r="CM6" s="58"/>
      <c r="CN6" s="58"/>
      <c r="CO6" s="58"/>
      <c r="CP6" s="58"/>
      <c r="CQ6" s="58"/>
      <c r="CR6" s="58"/>
      <c r="CS6" s="58"/>
      <c r="CT6" s="58"/>
      <c r="CU6" s="58"/>
      <c r="CV6" s="58"/>
      <c r="CW6" s="58"/>
      <c r="CX6" s="58"/>
      <c r="CY6" s="58"/>
      <c r="CZ6" s="58"/>
      <c r="DA6" s="58"/>
      <c r="DB6" s="58"/>
      <c r="DC6" s="58"/>
      <c r="DD6" s="58"/>
      <c r="DE6" s="58"/>
      <c r="DF6" s="58"/>
      <c r="DG6" s="81"/>
      <c r="DH6" s="58"/>
      <c r="DI6" s="58"/>
      <c r="DJ6" s="58"/>
      <c r="DK6" s="58"/>
      <c r="DL6" s="49"/>
    </row>
    <row r="7" spans="1:116" s="92" customFormat="1" x14ac:dyDescent="0.25">
      <c r="A7" s="153"/>
      <c r="B7" s="138"/>
      <c r="C7" s="141"/>
      <c r="D7" s="141"/>
      <c r="E7" s="189"/>
      <c r="F7" s="144"/>
      <c r="G7" s="28" t="s">
        <v>231</v>
      </c>
      <c r="H7" s="29" t="s">
        <v>54</v>
      </c>
      <c r="I7" s="48">
        <v>129.9</v>
      </c>
      <c r="J7" s="49">
        <f>I6</f>
        <v>129.9</v>
      </c>
      <c r="K7" s="49">
        <f t="shared" ref="K7:BV7" si="75">J6</f>
        <v>150.417652</v>
      </c>
      <c r="L7" s="88">
        <f>K6</f>
        <v>178.110557</v>
      </c>
      <c r="M7" s="49">
        <f t="shared" si="75"/>
        <v>204.38429199999999</v>
      </c>
      <c r="N7" s="49">
        <f t="shared" si="75"/>
        <v>233.03014199999998</v>
      </c>
      <c r="O7" s="49">
        <f t="shared" si="75"/>
        <v>263.01465400000001</v>
      </c>
      <c r="P7" s="58">
        <f t="shared" si="75"/>
        <v>293.289874</v>
      </c>
      <c r="Q7" s="58">
        <f t="shared" si="75"/>
        <v>293.289874</v>
      </c>
      <c r="R7" s="58">
        <f t="shared" si="75"/>
        <v>293.289874</v>
      </c>
      <c r="S7" s="58">
        <f t="shared" si="75"/>
        <v>293.289874</v>
      </c>
      <c r="T7" s="81">
        <f t="shared" si="75"/>
        <v>293.289874</v>
      </c>
      <c r="U7" s="58">
        <f t="shared" si="75"/>
        <v>389.30196614285717</v>
      </c>
      <c r="V7" s="58">
        <f t="shared" si="75"/>
        <v>389.30196614285717</v>
      </c>
      <c r="W7" s="58">
        <f t="shared" si="75"/>
        <v>389.30196614285717</v>
      </c>
      <c r="X7" s="58">
        <f t="shared" si="75"/>
        <v>389.30196614285717</v>
      </c>
      <c r="Y7" s="81">
        <f t="shared" si="75"/>
        <v>389.30196614285717</v>
      </c>
      <c r="Z7" s="58">
        <f t="shared" si="75"/>
        <v>485.31405828571434</v>
      </c>
      <c r="AA7" s="58">
        <f t="shared" si="75"/>
        <v>485.31405828571434</v>
      </c>
      <c r="AB7" s="58">
        <f t="shared" si="75"/>
        <v>485.31405828571434</v>
      </c>
      <c r="AC7" s="58">
        <f t="shared" si="75"/>
        <v>485.31405828571434</v>
      </c>
      <c r="AD7" s="49">
        <f t="shared" si="75"/>
        <v>485.31405828571434</v>
      </c>
      <c r="AE7" s="58">
        <f t="shared" si="75"/>
        <v>576.49579040000003</v>
      </c>
      <c r="AF7" s="58">
        <f t="shared" si="75"/>
        <v>576.49579040000003</v>
      </c>
      <c r="AG7" s="58">
        <f t="shared" si="75"/>
        <v>576.49579040000003</v>
      </c>
      <c r="AH7" s="58">
        <f t="shared" si="75"/>
        <v>576.49579040000003</v>
      </c>
      <c r="AI7" s="49">
        <f t="shared" si="75"/>
        <v>576.49579040000003</v>
      </c>
      <c r="AJ7" s="58">
        <f t="shared" si="75"/>
        <v>639.72933899999998</v>
      </c>
      <c r="AK7" s="58">
        <f t="shared" si="75"/>
        <v>639.72933899999998</v>
      </c>
      <c r="AL7" s="58">
        <f t="shared" si="75"/>
        <v>639.72933899999998</v>
      </c>
      <c r="AM7" s="58">
        <f t="shared" si="75"/>
        <v>639.72933899999998</v>
      </c>
      <c r="AN7" s="58">
        <f t="shared" si="75"/>
        <v>639.72933899999998</v>
      </c>
      <c r="AO7" s="81">
        <f t="shared" si="75"/>
        <v>639.72933899999998</v>
      </c>
      <c r="AP7" s="58">
        <f t="shared" si="75"/>
        <v>707.33677499999999</v>
      </c>
      <c r="AQ7" s="58">
        <f t="shared" si="75"/>
        <v>707.33677499999999</v>
      </c>
      <c r="AR7" s="58">
        <f t="shared" si="75"/>
        <v>707.33677499999999</v>
      </c>
      <c r="AS7" s="58">
        <f t="shared" si="75"/>
        <v>707.33677499999999</v>
      </c>
      <c r="AT7" s="58">
        <f t="shared" si="75"/>
        <v>707.33677499999999</v>
      </c>
      <c r="AU7" s="58">
        <f t="shared" si="75"/>
        <v>707.33677499999999</v>
      </c>
      <c r="AV7" s="49">
        <f t="shared" si="75"/>
        <v>707.33677499999999</v>
      </c>
      <c r="AW7" s="58">
        <f t="shared" si="75"/>
        <v>774.944211</v>
      </c>
      <c r="AX7" s="58">
        <f t="shared" si="75"/>
        <v>774.944211</v>
      </c>
      <c r="AY7" s="58">
        <f t="shared" si="75"/>
        <v>774.944211</v>
      </c>
      <c r="AZ7" s="58">
        <f t="shared" si="75"/>
        <v>774.944211</v>
      </c>
      <c r="BA7" s="58">
        <f t="shared" si="75"/>
        <v>774.944211</v>
      </c>
      <c r="BB7" s="49">
        <f t="shared" si="75"/>
        <v>774.944211</v>
      </c>
      <c r="BC7" s="58">
        <f t="shared" si="75"/>
        <v>774.944211</v>
      </c>
      <c r="BD7" s="58">
        <f t="shared" si="75"/>
        <v>774.944211</v>
      </c>
      <c r="BE7" s="58">
        <f t="shared" si="75"/>
        <v>774.944211</v>
      </c>
      <c r="BF7" s="58">
        <f t="shared" si="75"/>
        <v>774.944211</v>
      </c>
      <c r="BG7" s="81">
        <f t="shared" si="75"/>
        <v>774.944211</v>
      </c>
      <c r="BH7" s="58">
        <f t="shared" si="75"/>
        <v>774.944211</v>
      </c>
      <c r="BI7" s="58">
        <f t="shared" si="75"/>
        <v>774.944211</v>
      </c>
      <c r="BJ7" s="58">
        <f t="shared" si="75"/>
        <v>774.944211</v>
      </c>
      <c r="BK7" s="58">
        <f t="shared" si="75"/>
        <v>774.944211</v>
      </c>
      <c r="BL7" s="81">
        <f t="shared" si="75"/>
        <v>774.944211</v>
      </c>
      <c r="BM7" s="58">
        <f t="shared" si="75"/>
        <v>801.82421099999999</v>
      </c>
      <c r="BN7" s="58">
        <f t="shared" si="75"/>
        <v>801.82421099999999</v>
      </c>
      <c r="BO7" s="58">
        <f t="shared" si="75"/>
        <v>801.82421099999999</v>
      </c>
      <c r="BP7" s="58">
        <f t="shared" si="75"/>
        <v>801.82421099999999</v>
      </c>
      <c r="BQ7" s="58">
        <f t="shared" si="75"/>
        <v>801.82421099999999</v>
      </c>
      <c r="BR7" s="58">
        <f t="shared" si="75"/>
        <v>801.82421099999999</v>
      </c>
      <c r="BS7" s="58">
        <f t="shared" si="75"/>
        <v>801.82421099999999</v>
      </c>
      <c r="BT7" s="58">
        <f t="shared" si="75"/>
        <v>801.82421099999999</v>
      </c>
      <c r="BU7" s="58">
        <f t="shared" si="75"/>
        <v>801.82421099999999</v>
      </c>
      <c r="BV7" s="81">
        <f t="shared" si="75"/>
        <v>801.82421099999999</v>
      </c>
      <c r="BW7" s="58">
        <f t="shared" ref="BW7:CH7" si="76">BV6</f>
        <v>801.82421099999999</v>
      </c>
      <c r="BX7" s="58">
        <f t="shared" si="76"/>
        <v>801.82421099999999</v>
      </c>
      <c r="BY7" s="58">
        <f t="shared" si="76"/>
        <v>801.82421099999999</v>
      </c>
      <c r="BZ7" s="58">
        <f t="shared" si="76"/>
        <v>801.82421099999999</v>
      </c>
      <c r="CA7" s="58">
        <f t="shared" si="76"/>
        <v>801.82421099999999</v>
      </c>
      <c r="CB7" s="58">
        <f t="shared" si="76"/>
        <v>801.82421099999999</v>
      </c>
      <c r="CC7" s="49">
        <f t="shared" si="76"/>
        <v>801.82421099999999</v>
      </c>
      <c r="CD7" s="58">
        <f t="shared" si="76"/>
        <v>839.82421099999999</v>
      </c>
      <c r="CE7" s="58">
        <f t="shared" si="76"/>
        <v>839.82421099999999</v>
      </c>
      <c r="CF7" s="58">
        <f t="shared" si="76"/>
        <v>839.82421099999999</v>
      </c>
      <c r="CG7" s="58">
        <f t="shared" si="76"/>
        <v>839.82421099999999</v>
      </c>
      <c r="CH7" s="81">
        <f t="shared" si="76"/>
        <v>839.82421099999999</v>
      </c>
      <c r="CI7" s="58"/>
      <c r="CJ7" s="58"/>
      <c r="CK7" s="58"/>
      <c r="CL7" s="58"/>
      <c r="CM7" s="81"/>
      <c r="CN7" s="58"/>
      <c r="CO7" s="58"/>
      <c r="CP7" s="58"/>
      <c r="CQ7" s="58"/>
      <c r="CR7" s="81"/>
      <c r="CS7" s="58"/>
      <c r="CT7" s="58"/>
      <c r="CU7" s="58"/>
      <c r="CV7" s="58"/>
      <c r="CW7" s="81"/>
      <c r="CX7" s="58"/>
      <c r="CY7" s="58"/>
      <c r="CZ7" s="58"/>
      <c r="DA7" s="58"/>
      <c r="DB7" s="81"/>
      <c r="DC7" s="58"/>
      <c r="DD7" s="58"/>
      <c r="DE7" s="58"/>
      <c r="DF7" s="58"/>
      <c r="DG7" s="81"/>
      <c r="DH7" s="58"/>
      <c r="DI7" s="58"/>
      <c r="DJ7" s="58"/>
      <c r="DK7" s="58"/>
      <c r="DL7" s="49"/>
    </row>
    <row r="8" spans="1:116" s="92" customFormat="1" x14ac:dyDescent="0.25">
      <c r="A8" s="153"/>
      <c r="B8" s="138"/>
      <c r="C8" s="141"/>
      <c r="D8" s="141"/>
      <c r="E8" s="189"/>
      <c r="F8" s="144"/>
      <c r="G8" s="28" t="s">
        <v>128</v>
      </c>
      <c r="H8" s="29" t="s">
        <v>54</v>
      </c>
      <c r="I8" s="48">
        <v>129.9</v>
      </c>
      <c r="J8" s="49">
        <f>I6</f>
        <v>129.9</v>
      </c>
      <c r="K8" s="49">
        <f t="shared" ref="K8:BV8" si="77">J6</f>
        <v>150.417652</v>
      </c>
      <c r="L8" s="88">
        <f>K6</f>
        <v>178.110557</v>
      </c>
      <c r="M8" s="49">
        <f t="shared" si="77"/>
        <v>204.38429199999999</v>
      </c>
      <c r="N8" s="49">
        <f t="shared" si="77"/>
        <v>233.03014199999998</v>
      </c>
      <c r="O8" s="49">
        <f t="shared" si="77"/>
        <v>263.01465400000001</v>
      </c>
      <c r="P8" s="58">
        <f t="shared" si="77"/>
        <v>293.289874</v>
      </c>
      <c r="Q8" s="58">
        <f t="shared" si="77"/>
        <v>293.289874</v>
      </c>
      <c r="R8" s="58">
        <f t="shared" si="77"/>
        <v>293.289874</v>
      </c>
      <c r="S8" s="58">
        <f t="shared" si="77"/>
        <v>293.289874</v>
      </c>
      <c r="T8" s="81">
        <f t="shared" si="77"/>
        <v>293.289874</v>
      </c>
      <c r="U8" s="58">
        <f t="shared" si="77"/>
        <v>389.30196614285717</v>
      </c>
      <c r="V8" s="58">
        <f t="shared" si="77"/>
        <v>389.30196614285717</v>
      </c>
      <c r="W8" s="58">
        <f t="shared" si="77"/>
        <v>389.30196614285717</v>
      </c>
      <c r="X8" s="58">
        <f t="shared" si="77"/>
        <v>389.30196614285717</v>
      </c>
      <c r="Y8" s="81">
        <f t="shared" si="77"/>
        <v>389.30196614285717</v>
      </c>
      <c r="Z8" s="58">
        <f t="shared" si="77"/>
        <v>485.31405828571434</v>
      </c>
      <c r="AA8" s="58">
        <f t="shared" si="77"/>
        <v>485.31405828571434</v>
      </c>
      <c r="AB8" s="58">
        <f t="shared" si="77"/>
        <v>485.31405828571434</v>
      </c>
      <c r="AC8" s="58">
        <f t="shared" si="77"/>
        <v>485.31405828571434</v>
      </c>
      <c r="AD8" s="49">
        <f t="shared" si="77"/>
        <v>485.31405828571434</v>
      </c>
      <c r="AE8" s="58">
        <f t="shared" si="77"/>
        <v>576.49579040000003</v>
      </c>
      <c r="AF8" s="58">
        <f t="shared" si="77"/>
        <v>576.49579040000003</v>
      </c>
      <c r="AG8" s="58">
        <f t="shared" si="77"/>
        <v>576.49579040000003</v>
      </c>
      <c r="AH8" s="58">
        <f t="shared" si="77"/>
        <v>576.49579040000003</v>
      </c>
      <c r="AI8" s="49">
        <f t="shared" si="77"/>
        <v>576.49579040000003</v>
      </c>
      <c r="AJ8" s="58">
        <f t="shared" si="77"/>
        <v>639.72933899999998</v>
      </c>
      <c r="AK8" s="58">
        <f t="shared" si="77"/>
        <v>639.72933899999998</v>
      </c>
      <c r="AL8" s="58">
        <f t="shared" si="77"/>
        <v>639.72933899999998</v>
      </c>
      <c r="AM8" s="58">
        <f t="shared" si="77"/>
        <v>639.72933899999998</v>
      </c>
      <c r="AN8" s="58">
        <f t="shared" si="77"/>
        <v>639.72933899999998</v>
      </c>
      <c r="AO8" s="81">
        <f t="shared" si="77"/>
        <v>639.72933899999998</v>
      </c>
      <c r="AP8" s="58">
        <f t="shared" si="77"/>
        <v>707.33677499999999</v>
      </c>
      <c r="AQ8" s="58">
        <f t="shared" si="77"/>
        <v>707.33677499999999</v>
      </c>
      <c r="AR8" s="58">
        <f t="shared" si="77"/>
        <v>707.33677499999999</v>
      </c>
      <c r="AS8" s="58">
        <f t="shared" si="77"/>
        <v>707.33677499999999</v>
      </c>
      <c r="AT8" s="58">
        <f t="shared" si="77"/>
        <v>707.33677499999999</v>
      </c>
      <c r="AU8" s="58">
        <f t="shared" si="77"/>
        <v>707.33677499999999</v>
      </c>
      <c r="AV8" s="49">
        <f t="shared" si="77"/>
        <v>707.33677499999999</v>
      </c>
      <c r="AW8" s="58">
        <f t="shared" si="77"/>
        <v>774.944211</v>
      </c>
      <c r="AX8" s="58">
        <f t="shared" si="77"/>
        <v>774.944211</v>
      </c>
      <c r="AY8" s="58">
        <f t="shared" si="77"/>
        <v>774.944211</v>
      </c>
      <c r="AZ8" s="58">
        <f t="shared" si="77"/>
        <v>774.944211</v>
      </c>
      <c r="BA8" s="58">
        <f t="shared" si="77"/>
        <v>774.944211</v>
      </c>
      <c r="BB8" s="49">
        <f t="shared" si="77"/>
        <v>774.944211</v>
      </c>
      <c r="BC8" s="58">
        <f t="shared" si="77"/>
        <v>774.944211</v>
      </c>
      <c r="BD8" s="58">
        <f t="shared" si="77"/>
        <v>774.944211</v>
      </c>
      <c r="BE8" s="58">
        <f t="shared" si="77"/>
        <v>774.944211</v>
      </c>
      <c r="BF8" s="58">
        <f t="shared" si="77"/>
        <v>774.944211</v>
      </c>
      <c r="BG8" s="81">
        <f t="shared" si="77"/>
        <v>774.944211</v>
      </c>
      <c r="BH8" s="58">
        <f t="shared" si="77"/>
        <v>774.944211</v>
      </c>
      <c r="BI8" s="58">
        <f t="shared" si="77"/>
        <v>774.944211</v>
      </c>
      <c r="BJ8" s="58">
        <f t="shared" si="77"/>
        <v>774.944211</v>
      </c>
      <c r="BK8" s="58">
        <f t="shared" si="77"/>
        <v>774.944211</v>
      </c>
      <c r="BL8" s="81">
        <f t="shared" si="77"/>
        <v>774.944211</v>
      </c>
      <c r="BM8" s="58">
        <f t="shared" si="77"/>
        <v>801.82421099999999</v>
      </c>
      <c r="BN8" s="58">
        <f t="shared" si="77"/>
        <v>801.82421099999999</v>
      </c>
      <c r="BO8" s="58">
        <f t="shared" si="77"/>
        <v>801.82421099999999</v>
      </c>
      <c r="BP8" s="58">
        <f t="shared" si="77"/>
        <v>801.82421099999999</v>
      </c>
      <c r="BQ8" s="58">
        <f t="shared" si="77"/>
        <v>801.82421099999999</v>
      </c>
      <c r="BR8" s="58">
        <f t="shared" si="77"/>
        <v>801.82421099999999</v>
      </c>
      <c r="BS8" s="58">
        <f t="shared" si="77"/>
        <v>801.82421099999999</v>
      </c>
      <c r="BT8" s="58">
        <f t="shared" si="77"/>
        <v>801.82421099999999</v>
      </c>
      <c r="BU8" s="58">
        <f t="shared" si="77"/>
        <v>801.82421099999999</v>
      </c>
      <c r="BV8" s="81">
        <f t="shared" si="77"/>
        <v>801.82421099999999</v>
      </c>
      <c r="BW8" s="58">
        <f t="shared" ref="BW8:CH8" si="78">BV6</f>
        <v>801.82421099999999</v>
      </c>
      <c r="BX8" s="58">
        <f t="shared" si="78"/>
        <v>801.82421099999999</v>
      </c>
      <c r="BY8" s="58">
        <f t="shared" si="78"/>
        <v>801.82421099999999</v>
      </c>
      <c r="BZ8" s="58">
        <f t="shared" si="78"/>
        <v>801.82421099999999</v>
      </c>
      <c r="CA8" s="58">
        <f t="shared" si="78"/>
        <v>801.82421099999999</v>
      </c>
      <c r="CB8" s="58">
        <f t="shared" si="78"/>
        <v>801.82421099999999</v>
      </c>
      <c r="CC8" s="49">
        <f t="shared" si="78"/>
        <v>801.82421099999999</v>
      </c>
      <c r="CD8" s="58">
        <f t="shared" si="78"/>
        <v>839.82421099999999</v>
      </c>
      <c r="CE8" s="58">
        <f t="shared" si="78"/>
        <v>839.82421099999999</v>
      </c>
      <c r="CF8" s="58">
        <f t="shared" si="78"/>
        <v>839.82421099999999</v>
      </c>
      <c r="CG8" s="58">
        <f t="shared" si="78"/>
        <v>839.82421099999999</v>
      </c>
      <c r="CH8" s="81">
        <f t="shared" si="78"/>
        <v>839.82421099999999</v>
      </c>
      <c r="CI8" s="58"/>
      <c r="CJ8" s="58"/>
      <c r="CK8" s="58"/>
      <c r="CL8" s="58"/>
      <c r="CM8" s="81"/>
      <c r="CN8" s="58"/>
      <c r="CO8" s="58"/>
      <c r="CP8" s="58"/>
      <c r="CQ8" s="58"/>
      <c r="CR8" s="81"/>
      <c r="CS8" s="58"/>
      <c r="CT8" s="58"/>
      <c r="CU8" s="58"/>
      <c r="CV8" s="58"/>
      <c r="CW8" s="81"/>
      <c r="CX8" s="58"/>
      <c r="CY8" s="58"/>
      <c r="CZ8" s="58"/>
      <c r="DA8" s="58"/>
      <c r="DB8" s="81"/>
      <c r="DC8" s="58"/>
      <c r="DD8" s="58"/>
      <c r="DE8" s="58"/>
      <c r="DF8" s="58"/>
      <c r="DG8" s="81"/>
      <c r="DH8" s="58"/>
      <c r="DI8" s="58"/>
      <c r="DJ8" s="58"/>
      <c r="DK8" s="58"/>
      <c r="DL8" s="49"/>
    </row>
    <row r="9" spans="1:116" s="92" customFormat="1" x14ac:dyDescent="0.25">
      <c r="A9" s="153"/>
      <c r="B9" s="138"/>
      <c r="C9" s="141"/>
      <c r="D9" s="141"/>
      <c r="E9" s="189"/>
      <c r="F9" s="144"/>
      <c r="G9" s="28" t="s">
        <v>232</v>
      </c>
      <c r="H9" s="29" t="s">
        <v>55</v>
      </c>
      <c r="I9" s="48">
        <v>129.9</v>
      </c>
      <c r="J9" s="49">
        <f>I6</f>
        <v>129.9</v>
      </c>
      <c r="K9" s="49">
        <f>J6</f>
        <v>150.417652</v>
      </c>
      <c r="L9" s="88">
        <f>K6</f>
        <v>178.110557</v>
      </c>
      <c r="M9" s="49">
        <f t="shared" ref="M9:BW9" si="79">L6</f>
        <v>204.38429199999999</v>
      </c>
      <c r="N9" s="49">
        <f t="shared" si="79"/>
        <v>233.03014199999998</v>
      </c>
      <c r="O9" s="49">
        <f t="shared" si="79"/>
        <v>263.01465400000001</v>
      </c>
      <c r="P9" s="58">
        <f t="shared" si="79"/>
        <v>293.289874</v>
      </c>
      <c r="Q9" s="58">
        <f t="shared" si="79"/>
        <v>293.289874</v>
      </c>
      <c r="R9" s="58">
        <f t="shared" si="79"/>
        <v>293.289874</v>
      </c>
      <c r="S9" s="58">
        <f t="shared" si="79"/>
        <v>293.289874</v>
      </c>
      <c r="T9" s="81">
        <f t="shared" si="79"/>
        <v>293.289874</v>
      </c>
      <c r="U9" s="58">
        <f t="shared" si="79"/>
        <v>389.30196614285717</v>
      </c>
      <c r="V9" s="58">
        <f t="shared" si="79"/>
        <v>389.30196614285717</v>
      </c>
      <c r="W9" s="58">
        <f t="shared" si="79"/>
        <v>389.30196614285717</v>
      </c>
      <c r="X9" s="58">
        <f t="shared" si="79"/>
        <v>389.30196614285717</v>
      </c>
      <c r="Y9" s="81">
        <f t="shared" si="79"/>
        <v>389.30196614285717</v>
      </c>
      <c r="Z9" s="58">
        <f t="shared" si="79"/>
        <v>485.31405828571434</v>
      </c>
      <c r="AA9" s="58">
        <f t="shared" si="79"/>
        <v>485.31405828571434</v>
      </c>
      <c r="AB9" s="58">
        <f t="shared" si="79"/>
        <v>485.31405828571434</v>
      </c>
      <c r="AC9" s="58">
        <f t="shared" si="79"/>
        <v>485.31405828571434</v>
      </c>
      <c r="AD9" s="49">
        <f t="shared" si="79"/>
        <v>485.31405828571434</v>
      </c>
      <c r="AE9" s="58">
        <f t="shared" si="79"/>
        <v>576.49579040000003</v>
      </c>
      <c r="AF9" s="58">
        <f t="shared" si="79"/>
        <v>576.49579040000003</v>
      </c>
      <c r="AG9" s="58">
        <f t="shared" si="79"/>
        <v>576.49579040000003</v>
      </c>
      <c r="AH9" s="58">
        <f t="shared" si="79"/>
        <v>576.49579040000003</v>
      </c>
      <c r="AI9" s="49">
        <f t="shared" si="79"/>
        <v>576.49579040000003</v>
      </c>
      <c r="AJ9" s="58">
        <f t="shared" si="79"/>
        <v>639.72933899999998</v>
      </c>
      <c r="AK9" s="58">
        <f t="shared" si="79"/>
        <v>639.72933899999998</v>
      </c>
      <c r="AL9" s="58">
        <f t="shared" si="79"/>
        <v>639.72933899999998</v>
      </c>
      <c r="AM9" s="58">
        <f t="shared" si="79"/>
        <v>639.72933899999998</v>
      </c>
      <c r="AN9" s="58">
        <f t="shared" si="79"/>
        <v>639.72933899999998</v>
      </c>
      <c r="AO9" s="81">
        <f t="shared" si="79"/>
        <v>639.72933899999998</v>
      </c>
      <c r="AP9" s="58">
        <f t="shared" si="79"/>
        <v>707.33677499999999</v>
      </c>
      <c r="AQ9" s="58">
        <f t="shared" si="79"/>
        <v>707.33677499999999</v>
      </c>
      <c r="AR9" s="58">
        <f t="shared" si="79"/>
        <v>707.33677499999999</v>
      </c>
      <c r="AS9" s="58">
        <f t="shared" si="79"/>
        <v>707.33677499999999</v>
      </c>
      <c r="AT9" s="58">
        <f t="shared" si="79"/>
        <v>707.33677499999999</v>
      </c>
      <c r="AU9" s="58">
        <f t="shared" si="79"/>
        <v>707.33677499999999</v>
      </c>
      <c r="AV9" s="49">
        <f t="shared" si="79"/>
        <v>707.33677499999999</v>
      </c>
      <c r="AW9" s="58">
        <f t="shared" si="79"/>
        <v>774.944211</v>
      </c>
      <c r="AX9" s="58">
        <f t="shared" si="79"/>
        <v>774.944211</v>
      </c>
      <c r="AY9" s="58">
        <f t="shared" si="79"/>
        <v>774.944211</v>
      </c>
      <c r="AZ9" s="58">
        <f t="shared" si="79"/>
        <v>774.944211</v>
      </c>
      <c r="BA9" s="58">
        <f t="shared" si="79"/>
        <v>774.944211</v>
      </c>
      <c r="BB9" s="49">
        <f t="shared" si="79"/>
        <v>774.944211</v>
      </c>
      <c r="BC9" s="58">
        <f t="shared" si="79"/>
        <v>774.944211</v>
      </c>
      <c r="BD9" s="58">
        <f t="shared" si="79"/>
        <v>774.944211</v>
      </c>
      <c r="BE9" s="58">
        <f t="shared" si="79"/>
        <v>774.944211</v>
      </c>
      <c r="BF9" s="58">
        <f t="shared" si="79"/>
        <v>774.944211</v>
      </c>
      <c r="BG9" s="81">
        <f t="shared" si="79"/>
        <v>774.944211</v>
      </c>
      <c r="BH9" s="58">
        <f t="shared" si="79"/>
        <v>774.944211</v>
      </c>
      <c r="BI9" s="58">
        <f t="shared" si="79"/>
        <v>774.944211</v>
      </c>
      <c r="BJ9" s="58">
        <f t="shared" si="79"/>
        <v>774.944211</v>
      </c>
      <c r="BK9" s="58">
        <f t="shared" si="79"/>
        <v>774.944211</v>
      </c>
      <c r="BL9" s="81">
        <f t="shared" si="79"/>
        <v>774.944211</v>
      </c>
      <c r="BM9" s="58">
        <f t="shared" si="79"/>
        <v>801.82421099999999</v>
      </c>
      <c r="BN9" s="58">
        <f t="shared" si="79"/>
        <v>801.82421099999999</v>
      </c>
      <c r="BO9" s="58">
        <f t="shared" si="79"/>
        <v>801.82421099999999</v>
      </c>
      <c r="BP9" s="58">
        <f t="shared" si="79"/>
        <v>801.82421099999999</v>
      </c>
      <c r="BQ9" s="58">
        <f t="shared" si="79"/>
        <v>801.82421099999999</v>
      </c>
      <c r="BR9" s="58">
        <f t="shared" si="79"/>
        <v>801.82421099999999</v>
      </c>
      <c r="BS9" s="58">
        <f t="shared" si="79"/>
        <v>801.82421099999999</v>
      </c>
      <c r="BT9" s="58">
        <f t="shared" si="79"/>
        <v>801.82421099999999</v>
      </c>
      <c r="BU9" s="58">
        <f t="shared" si="79"/>
        <v>801.82421099999999</v>
      </c>
      <c r="BV9" s="81">
        <f t="shared" si="79"/>
        <v>801.82421099999999</v>
      </c>
      <c r="BW9" s="58">
        <f t="shared" si="79"/>
        <v>801.82421099999999</v>
      </c>
      <c r="BX9" s="58">
        <f t="shared" ref="BX9:CH9" si="80">BW6</f>
        <v>801.82421099999999</v>
      </c>
      <c r="BY9" s="58">
        <f t="shared" si="80"/>
        <v>801.82421099999999</v>
      </c>
      <c r="BZ9" s="58">
        <f t="shared" si="80"/>
        <v>801.82421099999999</v>
      </c>
      <c r="CA9" s="58">
        <f t="shared" si="80"/>
        <v>801.82421099999999</v>
      </c>
      <c r="CB9" s="58">
        <f t="shared" si="80"/>
        <v>801.82421099999999</v>
      </c>
      <c r="CC9" s="49">
        <f t="shared" si="80"/>
        <v>801.82421099999999</v>
      </c>
      <c r="CD9" s="58">
        <f t="shared" si="80"/>
        <v>839.82421099999999</v>
      </c>
      <c r="CE9" s="58">
        <f t="shared" si="80"/>
        <v>839.82421099999999</v>
      </c>
      <c r="CF9" s="58">
        <f t="shared" si="80"/>
        <v>839.82421099999999</v>
      </c>
      <c r="CG9" s="58">
        <f t="shared" si="80"/>
        <v>839.82421099999999</v>
      </c>
      <c r="CH9" s="81">
        <f t="shared" si="80"/>
        <v>839.82421099999999</v>
      </c>
      <c r="CI9" s="58"/>
      <c r="CJ9" s="58"/>
      <c r="CK9" s="58"/>
      <c r="CL9" s="58"/>
      <c r="CM9" s="81"/>
      <c r="CN9" s="58"/>
      <c r="CO9" s="58"/>
      <c r="CP9" s="58"/>
      <c r="CQ9" s="58"/>
      <c r="CR9" s="81"/>
      <c r="CS9" s="58"/>
      <c r="CT9" s="58"/>
      <c r="CU9" s="58"/>
      <c r="CV9" s="58"/>
      <c r="CW9" s="81"/>
      <c r="CX9" s="58"/>
      <c r="CY9" s="58"/>
      <c r="CZ9" s="58"/>
      <c r="DA9" s="58"/>
      <c r="DB9" s="81"/>
      <c r="DC9" s="58"/>
      <c r="DD9" s="58"/>
      <c r="DE9" s="58"/>
      <c r="DF9" s="58"/>
      <c r="DG9" s="81"/>
      <c r="DH9" s="58"/>
      <c r="DI9" s="58"/>
      <c r="DJ9" s="58"/>
      <c r="DK9" s="58"/>
      <c r="DL9" s="49"/>
    </row>
    <row r="10" spans="1:116" s="92" customFormat="1" x14ac:dyDescent="0.25">
      <c r="A10" s="153"/>
      <c r="B10" s="138"/>
      <c r="C10" s="141"/>
      <c r="D10" s="141" t="s">
        <v>152</v>
      </c>
      <c r="E10" s="165">
        <v>66.244274947099996</v>
      </c>
      <c r="F10" s="144"/>
      <c r="G10" s="30" t="s">
        <v>126</v>
      </c>
      <c r="H10" s="31" t="s">
        <v>54</v>
      </c>
      <c r="I10" s="48"/>
      <c r="J10" s="49">
        <f>I6</f>
        <v>129.9</v>
      </c>
      <c r="K10" s="49">
        <f>J6</f>
        <v>150.417652</v>
      </c>
      <c r="L10" s="88">
        <f>K6</f>
        <v>178.110557</v>
      </c>
      <c r="M10" s="49">
        <f t="shared" ref="M10:BW10" si="81">L6</f>
        <v>204.38429199999999</v>
      </c>
      <c r="N10" s="49">
        <f t="shared" si="81"/>
        <v>233.03014199999998</v>
      </c>
      <c r="O10" s="49">
        <f t="shared" si="81"/>
        <v>263.01465400000001</v>
      </c>
      <c r="P10" s="58">
        <f t="shared" si="81"/>
        <v>293.289874</v>
      </c>
      <c r="Q10" s="58">
        <f t="shared" si="81"/>
        <v>293.289874</v>
      </c>
      <c r="R10" s="58">
        <f t="shared" si="81"/>
        <v>293.289874</v>
      </c>
      <c r="S10" s="58">
        <f t="shared" si="81"/>
        <v>293.289874</v>
      </c>
      <c r="T10" s="81">
        <f t="shared" si="81"/>
        <v>293.289874</v>
      </c>
      <c r="U10" s="58">
        <f t="shared" si="81"/>
        <v>389.30196614285717</v>
      </c>
      <c r="V10" s="58">
        <f t="shared" si="81"/>
        <v>389.30196614285717</v>
      </c>
      <c r="W10" s="58">
        <f t="shared" si="81"/>
        <v>389.30196614285717</v>
      </c>
      <c r="X10" s="58">
        <f t="shared" si="81"/>
        <v>389.30196614285717</v>
      </c>
      <c r="Y10" s="81">
        <f t="shared" si="81"/>
        <v>389.30196614285717</v>
      </c>
      <c r="Z10" s="58">
        <f t="shared" si="81"/>
        <v>485.31405828571434</v>
      </c>
      <c r="AA10" s="58">
        <f t="shared" si="81"/>
        <v>485.31405828571434</v>
      </c>
      <c r="AB10" s="58">
        <f t="shared" si="81"/>
        <v>485.31405828571434</v>
      </c>
      <c r="AC10" s="58">
        <f t="shared" si="81"/>
        <v>485.31405828571434</v>
      </c>
      <c r="AD10" s="49">
        <f t="shared" si="81"/>
        <v>485.31405828571434</v>
      </c>
      <c r="AE10" s="58">
        <f t="shared" si="81"/>
        <v>576.49579040000003</v>
      </c>
      <c r="AF10" s="58">
        <f t="shared" si="81"/>
        <v>576.49579040000003</v>
      </c>
      <c r="AG10" s="58">
        <f t="shared" si="81"/>
        <v>576.49579040000003</v>
      </c>
      <c r="AH10" s="58">
        <f t="shared" si="81"/>
        <v>576.49579040000003</v>
      </c>
      <c r="AI10" s="49">
        <f t="shared" si="81"/>
        <v>576.49579040000003</v>
      </c>
      <c r="AJ10" s="58">
        <f t="shared" si="81"/>
        <v>639.72933899999998</v>
      </c>
      <c r="AK10" s="58">
        <f t="shared" si="81"/>
        <v>639.72933899999998</v>
      </c>
      <c r="AL10" s="58">
        <f t="shared" si="81"/>
        <v>639.72933899999998</v>
      </c>
      <c r="AM10" s="58">
        <f t="shared" si="81"/>
        <v>639.72933899999998</v>
      </c>
      <c r="AN10" s="58">
        <f t="shared" si="81"/>
        <v>639.72933899999998</v>
      </c>
      <c r="AO10" s="81">
        <f t="shared" si="81"/>
        <v>639.72933899999998</v>
      </c>
      <c r="AP10" s="58">
        <f t="shared" si="81"/>
        <v>707.33677499999999</v>
      </c>
      <c r="AQ10" s="58">
        <f t="shared" si="81"/>
        <v>707.33677499999999</v>
      </c>
      <c r="AR10" s="58">
        <f t="shared" si="81"/>
        <v>707.33677499999999</v>
      </c>
      <c r="AS10" s="58">
        <f t="shared" si="81"/>
        <v>707.33677499999999</v>
      </c>
      <c r="AT10" s="58">
        <f t="shared" si="81"/>
        <v>707.33677499999999</v>
      </c>
      <c r="AU10" s="58">
        <f t="shared" si="81"/>
        <v>707.33677499999999</v>
      </c>
      <c r="AV10" s="49">
        <f t="shared" si="81"/>
        <v>707.33677499999999</v>
      </c>
      <c r="AW10" s="58">
        <f t="shared" si="81"/>
        <v>774.944211</v>
      </c>
      <c r="AX10" s="58">
        <f t="shared" si="81"/>
        <v>774.944211</v>
      </c>
      <c r="AY10" s="58">
        <f t="shared" si="81"/>
        <v>774.944211</v>
      </c>
      <c r="AZ10" s="58">
        <f t="shared" si="81"/>
        <v>774.944211</v>
      </c>
      <c r="BA10" s="58">
        <f t="shared" si="81"/>
        <v>774.944211</v>
      </c>
      <c r="BB10" s="49">
        <f t="shared" si="81"/>
        <v>774.944211</v>
      </c>
      <c r="BC10" s="58">
        <f t="shared" si="81"/>
        <v>774.944211</v>
      </c>
      <c r="BD10" s="58">
        <f t="shared" si="81"/>
        <v>774.944211</v>
      </c>
      <c r="BE10" s="58">
        <f t="shared" si="81"/>
        <v>774.944211</v>
      </c>
      <c r="BF10" s="58">
        <f t="shared" si="81"/>
        <v>774.944211</v>
      </c>
      <c r="BG10" s="81">
        <f t="shared" si="81"/>
        <v>774.944211</v>
      </c>
      <c r="BH10" s="58">
        <f t="shared" si="81"/>
        <v>774.944211</v>
      </c>
      <c r="BI10" s="58">
        <f t="shared" si="81"/>
        <v>774.944211</v>
      </c>
      <c r="BJ10" s="58">
        <f t="shared" si="81"/>
        <v>774.944211</v>
      </c>
      <c r="BK10" s="58">
        <f t="shared" si="81"/>
        <v>774.944211</v>
      </c>
      <c r="BL10" s="81">
        <f t="shared" si="81"/>
        <v>774.944211</v>
      </c>
      <c r="BM10" s="58">
        <f t="shared" si="81"/>
        <v>801.82421099999999</v>
      </c>
      <c r="BN10" s="58">
        <f t="shared" si="81"/>
        <v>801.82421099999999</v>
      </c>
      <c r="BO10" s="58">
        <f t="shared" si="81"/>
        <v>801.82421099999999</v>
      </c>
      <c r="BP10" s="58">
        <f t="shared" si="81"/>
        <v>801.82421099999999</v>
      </c>
      <c r="BQ10" s="58">
        <f t="shared" si="81"/>
        <v>801.82421099999999</v>
      </c>
      <c r="BR10" s="58">
        <f t="shared" si="81"/>
        <v>801.82421099999999</v>
      </c>
      <c r="BS10" s="58">
        <f t="shared" si="81"/>
        <v>801.82421099999999</v>
      </c>
      <c r="BT10" s="58">
        <f t="shared" si="81"/>
        <v>801.82421099999999</v>
      </c>
      <c r="BU10" s="58">
        <f t="shared" si="81"/>
        <v>801.82421099999999</v>
      </c>
      <c r="BV10" s="81">
        <f t="shared" si="81"/>
        <v>801.82421099999999</v>
      </c>
      <c r="BW10" s="58">
        <f t="shared" si="81"/>
        <v>801.82421099999999</v>
      </c>
      <c r="BX10" s="58">
        <f t="shared" ref="BX10:CH10" si="82">BW6</f>
        <v>801.82421099999999</v>
      </c>
      <c r="BY10" s="58">
        <f t="shared" si="82"/>
        <v>801.82421099999999</v>
      </c>
      <c r="BZ10" s="58">
        <f t="shared" si="82"/>
        <v>801.82421099999999</v>
      </c>
      <c r="CA10" s="58">
        <f t="shared" si="82"/>
        <v>801.82421099999999</v>
      </c>
      <c r="CB10" s="58">
        <f t="shared" si="82"/>
        <v>801.82421099999999</v>
      </c>
      <c r="CC10" s="49">
        <f t="shared" si="82"/>
        <v>801.82421099999999</v>
      </c>
      <c r="CD10" s="58">
        <f t="shared" si="82"/>
        <v>839.82421099999999</v>
      </c>
      <c r="CE10" s="58">
        <f t="shared" si="82"/>
        <v>839.82421099999999</v>
      </c>
      <c r="CF10" s="58">
        <f t="shared" si="82"/>
        <v>839.82421099999999</v>
      </c>
      <c r="CG10" s="58">
        <f t="shared" si="82"/>
        <v>839.82421099999999</v>
      </c>
      <c r="CH10" s="81">
        <f t="shared" si="82"/>
        <v>839.82421099999999</v>
      </c>
      <c r="CI10" s="58"/>
      <c r="CJ10" s="58"/>
      <c r="CK10" s="58"/>
      <c r="CL10" s="58"/>
      <c r="CM10" s="81"/>
      <c r="CN10" s="58"/>
      <c r="CO10" s="58"/>
      <c r="CP10" s="58"/>
      <c r="CQ10" s="58"/>
      <c r="CR10" s="81"/>
      <c r="CS10" s="58"/>
      <c r="CT10" s="58"/>
      <c r="CU10" s="58"/>
      <c r="CV10" s="58"/>
      <c r="CW10" s="81"/>
      <c r="CX10" s="58"/>
      <c r="CY10" s="58"/>
      <c r="CZ10" s="58"/>
      <c r="DA10" s="58"/>
      <c r="DB10" s="81"/>
      <c r="DC10" s="58"/>
      <c r="DD10" s="58"/>
      <c r="DE10" s="58"/>
      <c r="DF10" s="58"/>
      <c r="DG10" s="81"/>
      <c r="DH10" s="58"/>
      <c r="DI10" s="58"/>
      <c r="DJ10" s="58"/>
      <c r="DK10" s="58"/>
      <c r="DL10" s="49"/>
    </row>
    <row r="11" spans="1:116" s="92" customFormat="1" x14ac:dyDescent="0.25">
      <c r="A11" s="153"/>
      <c r="B11" s="138"/>
      <c r="C11" s="141"/>
      <c r="D11" s="141"/>
      <c r="E11" s="150"/>
      <c r="F11" s="144"/>
      <c r="G11" s="30" t="s">
        <v>233</v>
      </c>
      <c r="H11" s="31" t="s">
        <v>56</v>
      </c>
      <c r="I11" s="48"/>
      <c r="J11" s="49"/>
      <c r="K11" s="49">
        <f>J10</f>
        <v>129.9</v>
      </c>
      <c r="L11" s="88">
        <f>K7</f>
        <v>150.417652</v>
      </c>
      <c r="M11" s="124">
        <f>181.999799+1.423747</f>
        <v>183.42354599999999</v>
      </c>
      <c r="N11" s="49">
        <f t="shared" ref="N11:BW11" si="83">M10</f>
        <v>204.38429199999999</v>
      </c>
      <c r="O11" s="49">
        <f t="shared" si="83"/>
        <v>233.03014199999998</v>
      </c>
      <c r="P11" s="58">
        <f t="shared" si="83"/>
        <v>263.01465400000001</v>
      </c>
      <c r="Q11" s="58">
        <f t="shared" si="83"/>
        <v>293.289874</v>
      </c>
      <c r="R11" s="58">
        <f t="shared" si="83"/>
        <v>293.289874</v>
      </c>
      <c r="S11" s="58">
        <f t="shared" si="83"/>
        <v>293.289874</v>
      </c>
      <c r="T11" s="81">
        <f t="shared" si="83"/>
        <v>293.289874</v>
      </c>
      <c r="U11" s="58">
        <f t="shared" si="83"/>
        <v>293.289874</v>
      </c>
      <c r="V11" s="58">
        <f t="shared" si="83"/>
        <v>389.30196614285717</v>
      </c>
      <c r="W11" s="58">
        <f t="shared" si="83"/>
        <v>389.30196614285717</v>
      </c>
      <c r="X11" s="58">
        <f t="shared" si="83"/>
        <v>389.30196614285717</v>
      </c>
      <c r="Y11" s="81">
        <f t="shared" si="83"/>
        <v>389.30196614285717</v>
      </c>
      <c r="Z11" s="58">
        <f t="shared" si="83"/>
        <v>389.30196614285717</v>
      </c>
      <c r="AA11" s="58">
        <f t="shared" si="83"/>
        <v>485.31405828571434</v>
      </c>
      <c r="AB11" s="58">
        <f t="shared" si="83"/>
        <v>485.31405828571434</v>
      </c>
      <c r="AC11" s="58">
        <f t="shared" si="83"/>
        <v>485.31405828571434</v>
      </c>
      <c r="AD11" s="49">
        <f t="shared" si="83"/>
        <v>485.31405828571434</v>
      </c>
      <c r="AE11" s="58">
        <f t="shared" si="83"/>
        <v>485.31405828571434</v>
      </c>
      <c r="AF11" s="58">
        <f t="shared" si="83"/>
        <v>576.49579040000003</v>
      </c>
      <c r="AG11" s="58">
        <f t="shared" si="83"/>
        <v>576.49579040000003</v>
      </c>
      <c r="AH11" s="58">
        <f t="shared" si="83"/>
        <v>576.49579040000003</v>
      </c>
      <c r="AI11" s="49">
        <f t="shared" si="83"/>
        <v>576.49579040000003</v>
      </c>
      <c r="AJ11" s="58">
        <f t="shared" si="83"/>
        <v>576.49579040000003</v>
      </c>
      <c r="AK11" s="58">
        <f t="shared" si="83"/>
        <v>639.72933899999998</v>
      </c>
      <c r="AL11" s="58">
        <f t="shared" si="83"/>
        <v>639.72933899999998</v>
      </c>
      <c r="AM11" s="58">
        <f t="shared" si="83"/>
        <v>639.72933899999998</v>
      </c>
      <c r="AN11" s="58">
        <f t="shared" si="83"/>
        <v>639.72933899999998</v>
      </c>
      <c r="AO11" s="81">
        <f t="shared" si="83"/>
        <v>639.72933899999998</v>
      </c>
      <c r="AP11" s="58">
        <f t="shared" si="83"/>
        <v>639.72933899999998</v>
      </c>
      <c r="AQ11" s="58">
        <f t="shared" si="83"/>
        <v>707.33677499999999</v>
      </c>
      <c r="AR11" s="58">
        <f t="shared" si="83"/>
        <v>707.33677499999999</v>
      </c>
      <c r="AS11" s="58">
        <f t="shared" si="83"/>
        <v>707.33677499999999</v>
      </c>
      <c r="AT11" s="58">
        <f t="shared" si="83"/>
        <v>707.33677499999999</v>
      </c>
      <c r="AU11" s="58">
        <f t="shared" si="83"/>
        <v>707.33677499999999</v>
      </c>
      <c r="AV11" s="49">
        <f t="shared" si="83"/>
        <v>707.33677499999999</v>
      </c>
      <c r="AW11" s="58">
        <f t="shared" si="83"/>
        <v>707.33677499999999</v>
      </c>
      <c r="AX11" s="58">
        <f t="shared" si="83"/>
        <v>774.944211</v>
      </c>
      <c r="AY11" s="58">
        <f t="shared" si="83"/>
        <v>774.944211</v>
      </c>
      <c r="AZ11" s="58">
        <f t="shared" si="83"/>
        <v>774.944211</v>
      </c>
      <c r="BA11" s="58">
        <f t="shared" si="83"/>
        <v>774.944211</v>
      </c>
      <c r="BB11" s="49">
        <f t="shared" si="83"/>
        <v>774.944211</v>
      </c>
      <c r="BC11" s="58">
        <f t="shared" si="83"/>
        <v>774.944211</v>
      </c>
      <c r="BD11" s="58">
        <f t="shared" si="83"/>
        <v>774.944211</v>
      </c>
      <c r="BE11" s="58">
        <f t="shared" si="83"/>
        <v>774.944211</v>
      </c>
      <c r="BF11" s="58">
        <f t="shared" si="83"/>
        <v>774.944211</v>
      </c>
      <c r="BG11" s="81">
        <f t="shared" si="83"/>
        <v>774.944211</v>
      </c>
      <c r="BH11" s="58">
        <f t="shared" si="83"/>
        <v>774.944211</v>
      </c>
      <c r="BI11" s="58">
        <f t="shared" si="83"/>
        <v>774.944211</v>
      </c>
      <c r="BJ11" s="58">
        <f t="shared" si="83"/>
        <v>774.944211</v>
      </c>
      <c r="BK11" s="58">
        <f t="shared" si="83"/>
        <v>774.944211</v>
      </c>
      <c r="BL11" s="81">
        <f t="shared" si="83"/>
        <v>774.944211</v>
      </c>
      <c r="BM11" s="58">
        <f t="shared" si="83"/>
        <v>774.944211</v>
      </c>
      <c r="BN11" s="58">
        <f t="shared" si="83"/>
        <v>801.82421099999999</v>
      </c>
      <c r="BO11" s="58">
        <f t="shared" si="83"/>
        <v>801.82421099999999</v>
      </c>
      <c r="BP11" s="58">
        <f t="shared" si="83"/>
        <v>801.82421099999999</v>
      </c>
      <c r="BQ11" s="58">
        <f t="shared" si="83"/>
        <v>801.82421099999999</v>
      </c>
      <c r="BR11" s="58">
        <f t="shared" si="83"/>
        <v>801.82421099999999</v>
      </c>
      <c r="BS11" s="58">
        <f t="shared" si="83"/>
        <v>801.82421099999999</v>
      </c>
      <c r="BT11" s="58">
        <f t="shared" si="83"/>
        <v>801.82421099999999</v>
      </c>
      <c r="BU11" s="58">
        <f t="shared" si="83"/>
        <v>801.82421099999999</v>
      </c>
      <c r="BV11" s="81">
        <f t="shared" si="83"/>
        <v>801.82421099999999</v>
      </c>
      <c r="BW11" s="58">
        <f t="shared" si="83"/>
        <v>801.82421099999999</v>
      </c>
      <c r="BX11" s="58">
        <f t="shared" ref="BX11:CH11" si="84">BW10</f>
        <v>801.82421099999999</v>
      </c>
      <c r="BY11" s="58">
        <f t="shared" si="84"/>
        <v>801.82421099999999</v>
      </c>
      <c r="BZ11" s="58">
        <f t="shared" si="84"/>
        <v>801.82421099999999</v>
      </c>
      <c r="CA11" s="58">
        <f t="shared" si="84"/>
        <v>801.82421099999999</v>
      </c>
      <c r="CB11" s="58">
        <f t="shared" si="84"/>
        <v>801.82421099999999</v>
      </c>
      <c r="CC11" s="49">
        <f t="shared" si="84"/>
        <v>801.82421099999999</v>
      </c>
      <c r="CD11" s="58">
        <f t="shared" si="84"/>
        <v>801.82421099999999</v>
      </c>
      <c r="CE11" s="58">
        <f t="shared" si="84"/>
        <v>839.82421099999999</v>
      </c>
      <c r="CF11" s="58">
        <f t="shared" si="84"/>
        <v>839.82421099999999</v>
      </c>
      <c r="CG11" s="58">
        <f t="shared" si="84"/>
        <v>839.82421099999999</v>
      </c>
      <c r="CH11" s="81">
        <f t="shared" si="84"/>
        <v>839.82421099999999</v>
      </c>
      <c r="CI11" s="58"/>
      <c r="CJ11" s="58"/>
      <c r="CK11" s="58"/>
      <c r="CL11" s="58"/>
      <c r="CM11" s="81"/>
      <c r="CN11" s="58"/>
      <c r="CO11" s="58"/>
      <c r="CP11" s="58"/>
      <c r="CQ11" s="58"/>
      <c r="CR11" s="81"/>
      <c r="CS11" s="58"/>
      <c r="CT11" s="58"/>
      <c r="CU11" s="58"/>
      <c r="CV11" s="58"/>
      <c r="CW11" s="81"/>
      <c r="CX11" s="58"/>
      <c r="CY11" s="58"/>
      <c r="CZ11" s="58"/>
      <c r="DA11" s="58"/>
      <c r="DB11" s="81"/>
      <c r="DC11" s="58"/>
      <c r="DD11" s="58"/>
      <c r="DE11" s="58"/>
      <c r="DF11" s="58"/>
      <c r="DG11" s="81"/>
      <c r="DH11" s="58"/>
      <c r="DI11" s="58"/>
      <c r="DJ11" s="58"/>
      <c r="DK11" s="58"/>
      <c r="DL11" s="49"/>
    </row>
    <row r="12" spans="1:116" s="92" customFormat="1" x14ac:dyDescent="0.25">
      <c r="A12" s="153"/>
      <c r="B12" s="138"/>
      <c r="C12" s="141"/>
      <c r="D12" s="141"/>
      <c r="E12" s="140"/>
      <c r="F12" s="144"/>
      <c r="G12" s="32" t="s">
        <v>135</v>
      </c>
      <c r="H12" s="33" t="s">
        <v>57</v>
      </c>
      <c r="I12" s="48"/>
      <c r="J12" s="49"/>
      <c r="K12" s="49"/>
      <c r="L12" s="49"/>
      <c r="M12" s="49"/>
      <c r="N12" s="49"/>
      <c r="O12" s="49"/>
      <c r="P12" s="58">
        <f t="shared" ref="P12:R12" si="85">K11</f>
        <v>129.9</v>
      </c>
      <c r="Q12" s="58">
        <f t="shared" si="85"/>
        <v>150.417652</v>
      </c>
      <c r="R12" s="58">
        <f t="shared" si="85"/>
        <v>183.42354599999999</v>
      </c>
      <c r="S12" s="58">
        <f>N11</f>
        <v>204.38429199999999</v>
      </c>
      <c r="T12" s="81">
        <f t="shared" ref="T12:AD13" si="86">O11</f>
        <v>233.03014199999998</v>
      </c>
      <c r="U12" s="58">
        <f t="shared" si="86"/>
        <v>263.01465400000001</v>
      </c>
      <c r="V12" s="58">
        <f t="shared" si="86"/>
        <v>293.289874</v>
      </c>
      <c r="W12" s="58">
        <f t="shared" si="86"/>
        <v>293.289874</v>
      </c>
      <c r="X12" s="58">
        <f t="shared" si="86"/>
        <v>293.289874</v>
      </c>
      <c r="Y12" s="81">
        <f t="shared" si="86"/>
        <v>293.289874</v>
      </c>
      <c r="Z12" s="58">
        <f t="shared" si="86"/>
        <v>293.289874</v>
      </c>
      <c r="AA12" s="58">
        <f t="shared" si="86"/>
        <v>389.30196614285717</v>
      </c>
      <c r="AB12" s="58">
        <f t="shared" si="86"/>
        <v>389.30196614285717</v>
      </c>
      <c r="AC12" s="58">
        <f t="shared" si="86"/>
        <v>389.30196614285717</v>
      </c>
      <c r="AD12" s="49">
        <f t="shared" si="86"/>
        <v>389.30196614285717</v>
      </c>
      <c r="AE12" s="58">
        <f t="shared" ref="AE12:AG13" si="87">AA11</f>
        <v>485.31405828571434</v>
      </c>
      <c r="AF12" s="58">
        <f t="shared" si="87"/>
        <v>485.31405828571434</v>
      </c>
      <c r="AG12" s="58">
        <f t="shared" si="87"/>
        <v>485.31405828571434</v>
      </c>
      <c r="AH12" s="58">
        <f t="shared" ref="AH12:BH13" si="88">AD11</f>
        <v>485.31405828571434</v>
      </c>
      <c r="AI12" s="49">
        <f t="shared" si="88"/>
        <v>485.31405828571434</v>
      </c>
      <c r="AJ12" s="58">
        <f t="shared" si="88"/>
        <v>576.49579040000003</v>
      </c>
      <c r="AK12" s="58">
        <f t="shared" si="88"/>
        <v>576.49579040000003</v>
      </c>
      <c r="AL12" s="58">
        <f t="shared" si="88"/>
        <v>576.49579040000003</v>
      </c>
      <c r="AM12" s="58">
        <f t="shared" si="88"/>
        <v>576.49579040000003</v>
      </c>
      <c r="AN12" s="58">
        <f t="shared" si="88"/>
        <v>576.49579040000003</v>
      </c>
      <c r="AO12" s="81">
        <f t="shared" si="88"/>
        <v>639.72933899999998</v>
      </c>
      <c r="AP12" s="58">
        <f t="shared" si="88"/>
        <v>639.72933899999998</v>
      </c>
      <c r="AQ12" s="58">
        <f t="shared" si="88"/>
        <v>639.72933899999998</v>
      </c>
      <c r="AR12" s="58">
        <f t="shared" si="88"/>
        <v>639.72933899999998</v>
      </c>
      <c r="AS12" s="58">
        <f t="shared" si="88"/>
        <v>639.72933899999998</v>
      </c>
      <c r="AT12" s="58">
        <f t="shared" si="88"/>
        <v>639.72933899999998</v>
      </c>
      <c r="AU12" s="58">
        <f t="shared" si="88"/>
        <v>707.33677499999999</v>
      </c>
      <c r="AV12" s="49">
        <f t="shared" si="88"/>
        <v>707.33677499999999</v>
      </c>
      <c r="AW12" s="58">
        <f t="shared" si="88"/>
        <v>707.33677499999999</v>
      </c>
      <c r="AX12" s="58">
        <f t="shared" si="88"/>
        <v>707.33677499999999</v>
      </c>
      <c r="AY12" s="58">
        <f t="shared" si="88"/>
        <v>707.33677499999999</v>
      </c>
      <c r="AZ12" s="58">
        <f t="shared" si="88"/>
        <v>707.33677499999999</v>
      </c>
      <c r="BA12" s="58">
        <f t="shared" si="88"/>
        <v>707.33677499999999</v>
      </c>
      <c r="BB12" s="49">
        <f t="shared" si="88"/>
        <v>774.944211</v>
      </c>
      <c r="BC12" s="58">
        <f t="shared" si="88"/>
        <v>774.944211</v>
      </c>
      <c r="BD12" s="58">
        <f t="shared" si="88"/>
        <v>774.944211</v>
      </c>
      <c r="BE12" s="58">
        <f t="shared" si="88"/>
        <v>774.944211</v>
      </c>
      <c r="BF12" s="58">
        <f t="shared" si="88"/>
        <v>774.944211</v>
      </c>
      <c r="BG12" s="81">
        <f t="shared" si="88"/>
        <v>774.944211</v>
      </c>
      <c r="BH12" s="58">
        <f t="shared" si="88"/>
        <v>774.944211</v>
      </c>
      <c r="BI12" s="58">
        <f t="shared" ref="BI12:BI13" si="89">BD11</f>
        <v>774.944211</v>
      </c>
      <c r="BJ12" s="58">
        <f t="shared" ref="BJ12:BJ13" si="90">BE11</f>
        <v>774.944211</v>
      </c>
      <c r="BK12" s="58">
        <f t="shared" ref="BK12:BK13" si="91">BF11</f>
        <v>774.944211</v>
      </c>
      <c r="BL12" s="81">
        <f t="shared" ref="BL12:BL13" si="92">BG11</f>
        <v>774.944211</v>
      </c>
      <c r="BM12" s="58">
        <f t="shared" ref="BM12:BM13" si="93">BH11</f>
        <v>774.944211</v>
      </c>
      <c r="BN12" s="58">
        <f t="shared" ref="BN12:BN13" si="94">BI11</f>
        <v>774.944211</v>
      </c>
      <c r="BO12" s="58">
        <f t="shared" ref="BO12:BO13" si="95">BJ11</f>
        <v>774.944211</v>
      </c>
      <c r="BP12" s="58">
        <f t="shared" ref="BP12:BP13" si="96">BK11</f>
        <v>774.944211</v>
      </c>
      <c r="BQ12" s="58">
        <f t="shared" ref="BQ12:BQ13" si="97">BL11</f>
        <v>774.944211</v>
      </c>
      <c r="BR12" s="58">
        <f t="shared" ref="BR12:BR13" si="98">BM11</f>
        <v>774.944211</v>
      </c>
      <c r="BS12" s="58">
        <f t="shared" ref="BS12:BS13" si="99">BN11</f>
        <v>801.82421099999999</v>
      </c>
      <c r="BT12" s="58">
        <f t="shared" ref="BT12:BT13" si="100">BO11</f>
        <v>801.82421099999999</v>
      </c>
      <c r="BU12" s="58">
        <f t="shared" ref="BU12:BU13" si="101">BP11</f>
        <v>801.82421099999999</v>
      </c>
      <c r="BV12" s="81">
        <f t="shared" ref="BV12:BV13" si="102">BQ11</f>
        <v>801.82421099999999</v>
      </c>
      <c r="BW12" s="58">
        <f t="shared" ref="BW12:BW13" si="103">BR11</f>
        <v>801.82421099999999</v>
      </c>
      <c r="BX12" s="58">
        <f t="shared" ref="BX12:BX13" si="104">BS11</f>
        <v>801.82421099999999</v>
      </c>
      <c r="BY12" s="58">
        <f t="shared" ref="BY12:BY13" si="105">BT11</f>
        <v>801.82421099999999</v>
      </c>
      <c r="BZ12" s="58">
        <f t="shared" ref="BZ12:BZ13" si="106">BU11</f>
        <v>801.82421099999999</v>
      </c>
      <c r="CA12" s="58">
        <f t="shared" ref="CA12:CA13" si="107">BV11</f>
        <v>801.82421099999999</v>
      </c>
      <c r="CB12" s="58">
        <f t="shared" ref="CB12:CB13" si="108">BW11</f>
        <v>801.82421099999999</v>
      </c>
      <c r="CC12" s="49">
        <f t="shared" ref="CC12:CC13" si="109">BX11</f>
        <v>801.82421099999999</v>
      </c>
      <c r="CD12" s="58">
        <f t="shared" ref="CD12:CD13" si="110">BY11</f>
        <v>801.82421099999999</v>
      </c>
      <c r="CE12" s="58">
        <f t="shared" ref="CE12:CE13" si="111">BZ11</f>
        <v>801.82421099999999</v>
      </c>
      <c r="CF12" s="58">
        <f t="shared" ref="CF12:CF13" si="112">CA11</f>
        <v>801.82421099999999</v>
      </c>
      <c r="CG12" s="58">
        <f t="shared" ref="CG12:CG13" si="113">CB11</f>
        <v>801.82421099999999</v>
      </c>
      <c r="CH12" s="81">
        <f t="shared" ref="CH12:CH13" si="114">CC11</f>
        <v>801.82421099999999</v>
      </c>
      <c r="CI12" s="58">
        <f t="shared" ref="CI12:CI13" si="115">CD11</f>
        <v>801.82421099999999</v>
      </c>
      <c r="CJ12" s="58">
        <f t="shared" ref="CJ12:CJ13" si="116">CE11</f>
        <v>839.82421099999999</v>
      </c>
      <c r="CK12" s="58">
        <f t="shared" ref="CK12:CK13" si="117">CF11</f>
        <v>839.82421099999999</v>
      </c>
      <c r="CL12" s="58">
        <f t="shared" ref="CL12:CL13" si="118">CG11</f>
        <v>839.82421099999999</v>
      </c>
      <c r="CM12" s="81">
        <f t="shared" ref="CM12:CM13" si="119">CH11</f>
        <v>839.82421099999999</v>
      </c>
      <c r="CN12" s="58"/>
      <c r="CO12" s="58"/>
      <c r="CP12" s="58"/>
      <c r="CQ12" s="58"/>
      <c r="CR12" s="81"/>
      <c r="CS12" s="58"/>
      <c r="CT12" s="58"/>
      <c r="CU12" s="58"/>
      <c r="CV12" s="58"/>
      <c r="CW12" s="81"/>
      <c r="CX12" s="58"/>
      <c r="CY12" s="58"/>
      <c r="CZ12" s="58"/>
      <c r="DA12" s="58"/>
      <c r="DB12" s="81"/>
      <c r="DC12" s="58"/>
      <c r="DD12" s="58"/>
      <c r="DE12" s="58"/>
      <c r="DF12" s="58"/>
      <c r="DG12" s="81"/>
      <c r="DH12" s="58"/>
      <c r="DI12" s="58"/>
      <c r="DJ12" s="58"/>
      <c r="DK12" s="58"/>
      <c r="DL12" s="49"/>
    </row>
    <row r="13" spans="1:116" s="92" customFormat="1" x14ac:dyDescent="0.25">
      <c r="A13" s="153"/>
      <c r="B13" s="138"/>
      <c r="C13" s="141"/>
      <c r="D13" s="141" t="s">
        <v>153</v>
      </c>
      <c r="E13" s="165">
        <v>6.6210446318100002</v>
      </c>
      <c r="F13" s="144"/>
      <c r="G13" s="32" t="s">
        <v>235</v>
      </c>
      <c r="H13" s="33" t="s">
        <v>57</v>
      </c>
      <c r="I13" s="48"/>
      <c r="J13" s="49"/>
      <c r="K13" s="49"/>
      <c r="L13" s="49"/>
      <c r="M13" s="49"/>
      <c r="N13" s="49"/>
      <c r="O13" s="49"/>
      <c r="P13" s="58"/>
      <c r="Q13" s="58"/>
      <c r="R13" s="58"/>
      <c r="S13" s="58"/>
      <c r="T13" s="81"/>
      <c r="U13" s="58">
        <f t="shared" si="86"/>
        <v>129.9</v>
      </c>
      <c r="V13" s="58">
        <f t="shared" si="86"/>
        <v>150.417652</v>
      </c>
      <c r="W13" s="58">
        <f t="shared" si="86"/>
        <v>183.42354599999999</v>
      </c>
      <c r="X13" s="58">
        <f t="shared" si="86"/>
        <v>204.38429199999999</v>
      </c>
      <c r="Y13" s="81">
        <f t="shared" si="86"/>
        <v>233.03014199999998</v>
      </c>
      <c r="Z13" s="58">
        <f t="shared" si="86"/>
        <v>263.01465400000001</v>
      </c>
      <c r="AA13" s="58">
        <f t="shared" si="86"/>
        <v>293.289874</v>
      </c>
      <c r="AB13" s="58">
        <f t="shared" si="86"/>
        <v>293.289874</v>
      </c>
      <c r="AC13" s="58">
        <f t="shared" si="86"/>
        <v>293.289874</v>
      </c>
      <c r="AD13" s="49">
        <f t="shared" si="86"/>
        <v>293.289874</v>
      </c>
      <c r="AE13" s="58">
        <f t="shared" si="87"/>
        <v>389.30196614285717</v>
      </c>
      <c r="AF13" s="58">
        <f t="shared" si="87"/>
        <v>389.30196614285717</v>
      </c>
      <c r="AG13" s="58">
        <f t="shared" si="87"/>
        <v>389.30196614285717</v>
      </c>
      <c r="AH13" s="58">
        <f t="shared" si="88"/>
        <v>389.30196614285717</v>
      </c>
      <c r="AI13" s="49">
        <f t="shared" si="88"/>
        <v>485.31405828571434</v>
      </c>
      <c r="AJ13" s="58">
        <f t="shared" si="88"/>
        <v>485.31405828571434</v>
      </c>
      <c r="AK13" s="58">
        <f t="shared" si="88"/>
        <v>485.31405828571434</v>
      </c>
      <c r="AL13" s="58">
        <f t="shared" si="88"/>
        <v>485.31405828571434</v>
      </c>
      <c r="AM13" s="58">
        <f t="shared" si="88"/>
        <v>485.31405828571434</v>
      </c>
      <c r="AN13" s="58">
        <f t="shared" si="88"/>
        <v>576.49579040000003</v>
      </c>
      <c r="AO13" s="81">
        <f t="shared" si="88"/>
        <v>576.49579040000003</v>
      </c>
      <c r="AP13" s="58">
        <f t="shared" si="88"/>
        <v>576.49579040000003</v>
      </c>
      <c r="AQ13" s="58">
        <f t="shared" si="88"/>
        <v>576.49579040000003</v>
      </c>
      <c r="AR13" s="58">
        <f t="shared" si="88"/>
        <v>576.49579040000003</v>
      </c>
      <c r="AS13" s="58">
        <f t="shared" si="88"/>
        <v>639.72933899999998</v>
      </c>
      <c r="AT13" s="58">
        <f t="shared" si="88"/>
        <v>639.72933899999998</v>
      </c>
      <c r="AU13" s="58">
        <f t="shared" si="88"/>
        <v>639.72933899999998</v>
      </c>
      <c r="AV13" s="49">
        <f t="shared" si="88"/>
        <v>639.72933899999998</v>
      </c>
      <c r="AW13" s="58">
        <f t="shared" si="88"/>
        <v>639.72933899999998</v>
      </c>
      <c r="AX13" s="58">
        <f t="shared" si="88"/>
        <v>639.72933899999998</v>
      </c>
      <c r="AY13" s="58">
        <f t="shared" si="88"/>
        <v>707.33677499999999</v>
      </c>
      <c r="AZ13" s="58">
        <f t="shared" si="88"/>
        <v>707.33677499999999</v>
      </c>
      <c r="BA13" s="58">
        <f t="shared" si="88"/>
        <v>707.33677499999999</v>
      </c>
      <c r="BB13" s="49">
        <f t="shared" si="88"/>
        <v>707.33677499999999</v>
      </c>
      <c r="BC13" s="58">
        <f t="shared" si="88"/>
        <v>707.33677499999999</v>
      </c>
      <c r="BD13" s="58">
        <f t="shared" si="88"/>
        <v>707.33677499999999</v>
      </c>
      <c r="BE13" s="58">
        <f t="shared" si="88"/>
        <v>707.33677499999999</v>
      </c>
      <c r="BF13" s="58">
        <f t="shared" si="88"/>
        <v>774.944211</v>
      </c>
      <c r="BG13" s="81">
        <f t="shared" si="88"/>
        <v>774.944211</v>
      </c>
      <c r="BH13" s="58">
        <f t="shared" si="88"/>
        <v>774.944211</v>
      </c>
      <c r="BI13" s="58">
        <f t="shared" si="89"/>
        <v>774.944211</v>
      </c>
      <c r="BJ13" s="58">
        <f t="shared" si="90"/>
        <v>774.944211</v>
      </c>
      <c r="BK13" s="58">
        <f t="shared" si="91"/>
        <v>774.944211</v>
      </c>
      <c r="BL13" s="81">
        <f t="shared" si="92"/>
        <v>774.944211</v>
      </c>
      <c r="BM13" s="58">
        <f t="shared" si="93"/>
        <v>774.944211</v>
      </c>
      <c r="BN13" s="58">
        <f t="shared" si="94"/>
        <v>774.944211</v>
      </c>
      <c r="BO13" s="58">
        <f t="shared" si="95"/>
        <v>774.944211</v>
      </c>
      <c r="BP13" s="58">
        <f t="shared" si="96"/>
        <v>774.944211</v>
      </c>
      <c r="BQ13" s="58">
        <f t="shared" si="97"/>
        <v>774.944211</v>
      </c>
      <c r="BR13" s="58">
        <f t="shared" si="98"/>
        <v>774.944211</v>
      </c>
      <c r="BS13" s="58">
        <f t="shared" si="99"/>
        <v>774.944211</v>
      </c>
      <c r="BT13" s="58">
        <f t="shared" si="100"/>
        <v>774.944211</v>
      </c>
      <c r="BU13" s="58">
        <f t="shared" si="101"/>
        <v>774.944211</v>
      </c>
      <c r="BV13" s="81">
        <f t="shared" si="102"/>
        <v>774.944211</v>
      </c>
      <c r="BW13" s="58">
        <f t="shared" si="103"/>
        <v>774.944211</v>
      </c>
      <c r="BX13" s="58">
        <f t="shared" si="104"/>
        <v>801.82421099999999</v>
      </c>
      <c r="BY13" s="58">
        <f t="shared" si="105"/>
        <v>801.82421099999999</v>
      </c>
      <c r="BZ13" s="58">
        <f t="shared" si="106"/>
        <v>801.82421099999999</v>
      </c>
      <c r="CA13" s="58">
        <f t="shared" si="107"/>
        <v>801.82421099999999</v>
      </c>
      <c r="CB13" s="58">
        <f t="shared" si="108"/>
        <v>801.82421099999999</v>
      </c>
      <c r="CC13" s="49">
        <f t="shared" si="109"/>
        <v>801.82421099999999</v>
      </c>
      <c r="CD13" s="58">
        <f t="shared" si="110"/>
        <v>801.82421099999999</v>
      </c>
      <c r="CE13" s="58">
        <f t="shared" si="111"/>
        <v>801.82421099999999</v>
      </c>
      <c r="CF13" s="58">
        <f t="shared" si="112"/>
        <v>801.82421099999999</v>
      </c>
      <c r="CG13" s="58">
        <f t="shared" si="113"/>
        <v>801.82421099999999</v>
      </c>
      <c r="CH13" s="81">
        <f t="shared" si="114"/>
        <v>801.82421099999999</v>
      </c>
      <c r="CI13" s="58">
        <f t="shared" si="115"/>
        <v>801.82421099999999</v>
      </c>
      <c r="CJ13" s="58">
        <f t="shared" si="116"/>
        <v>801.82421099999999</v>
      </c>
      <c r="CK13" s="58">
        <f t="shared" si="117"/>
        <v>801.82421099999999</v>
      </c>
      <c r="CL13" s="58">
        <f t="shared" si="118"/>
        <v>801.82421099999999</v>
      </c>
      <c r="CM13" s="81">
        <f t="shared" si="119"/>
        <v>801.82421099999999</v>
      </c>
      <c r="CN13" s="58">
        <f t="shared" ref="CN13" si="120">CI12</f>
        <v>801.82421099999999</v>
      </c>
      <c r="CO13" s="58">
        <f t="shared" ref="CO13" si="121">CJ12</f>
        <v>839.82421099999999</v>
      </c>
      <c r="CP13" s="58">
        <f t="shared" ref="CP13" si="122">CK12</f>
        <v>839.82421099999999</v>
      </c>
      <c r="CQ13" s="58">
        <f t="shared" ref="CQ13" si="123">CL12</f>
        <v>839.82421099999999</v>
      </c>
      <c r="CR13" s="81">
        <f>$CM$12</f>
        <v>839.82421099999999</v>
      </c>
      <c r="CS13" s="58">
        <f t="shared" ref="CS13:DL13" si="124">$CM$12</f>
        <v>839.82421099999999</v>
      </c>
      <c r="CT13" s="58">
        <f t="shared" si="124"/>
        <v>839.82421099999999</v>
      </c>
      <c r="CU13" s="58">
        <f t="shared" si="124"/>
        <v>839.82421099999999</v>
      </c>
      <c r="CV13" s="58">
        <f t="shared" si="124"/>
        <v>839.82421099999999</v>
      </c>
      <c r="CW13" s="81">
        <f t="shared" si="124"/>
        <v>839.82421099999999</v>
      </c>
      <c r="CX13" s="58">
        <f t="shared" si="124"/>
        <v>839.82421099999999</v>
      </c>
      <c r="CY13" s="58">
        <f t="shared" si="124"/>
        <v>839.82421099999999</v>
      </c>
      <c r="CZ13" s="58">
        <f t="shared" si="124"/>
        <v>839.82421099999999</v>
      </c>
      <c r="DA13" s="58">
        <f t="shared" si="124"/>
        <v>839.82421099999999</v>
      </c>
      <c r="DB13" s="81">
        <f t="shared" si="124"/>
        <v>839.82421099999999</v>
      </c>
      <c r="DC13" s="58">
        <f t="shared" si="124"/>
        <v>839.82421099999999</v>
      </c>
      <c r="DD13" s="58">
        <f t="shared" si="124"/>
        <v>839.82421099999999</v>
      </c>
      <c r="DE13" s="58">
        <f t="shared" si="124"/>
        <v>839.82421099999999</v>
      </c>
      <c r="DF13" s="58">
        <f t="shared" si="124"/>
        <v>839.82421099999999</v>
      </c>
      <c r="DG13" s="81">
        <f t="shared" si="124"/>
        <v>839.82421099999999</v>
      </c>
      <c r="DH13" s="58">
        <f t="shared" si="124"/>
        <v>839.82421099999999</v>
      </c>
      <c r="DI13" s="58">
        <f t="shared" si="124"/>
        <v>839.82421099999999</v>
      </c>
      <c r="DJ13" s="58">
        <f t="shared" si="124"/>
        <v>839.82421099999999</v>
      </c>
      <c r="DK13" s="58">
        <f t="shared" si="124"/>
        <v>839.82421099999999</v>
      </c>
      <c r="DL13" s="49">
        <f t="shared" si="124"/>
        <v>839.82421099999999</v>
      </c>
    </row>
    <row r="14" spans="1:116" s="92" customFormat="1" x14ac:dyDescent="0.25">
      <c r="A14" s="153"/>
      <c r="B14" s="138"/>
      <c r="C14" s="141"/>
      <c r="D14" s="141"/>
      <c r="E14" s="140"/>
      <c r="F14" s="144"/>
      <c r="G14" s="34"/>
      <c r="H14" s="35"/>
      <c r="I14" s="48"/>
      <c r="J14" s="49"/>
      <c r="K14" s="49"/>
      <c r="L14" s="49"/>
      <c r="M14" s="49"/>
      <c r="N14" s="49"/>
      <c r="O14" s="49"/>
      <c r="P14" s="58"/>
      <c r="Q14" s="58"/>
      <c r="R14" s="58"/>
      <c r="S14" s="58"/>
      <c r="T14" s="81"/>
      <c r="U14" s="58"/>
      <c r="V14" s="58"/>
      <c r="W14" s="58"/>
      <c r="X14" s="58"/>
      <c r="Y14" s="81"/>
      <c r="Z14" s="58"/>
      <c r="AA14" s="58"/>
      <c r="AB14" s="58"/>
      <c r="AC14" s="58"/>
      <c r="AD14" s="49"/>
      <c r="AE14" s="58"/>
      <c r="AF14" s="58"/>
      <c r="AG14" s="58"/>
      <c r="AH14" s="58"/>
      <c r="AI14" s="49"/>
      <c r="AJ14" s="58"/>
      <c r="AK14" s="58"/>
      <c r="AL14" s="58"/>
      <c r="AM14" s="58"/>
      <c r="AN14" s="58"/>
      <c r="AO14" s="81"/>
      <c r="AP14" s="58"/>
      <c r="AQ14" s="58"/>
      <c r="AR14" s="58"/>
      <c r="AS14" s="58"/>
      <c r="AT14" s="58"/>
      <c r="AU14" s="58"/>
      <c r="AV14" s="49"/>
      <c r="AW14" s="58"/>
      <c r="AX14" s="58"/>
      <c r="AY14" s="58"/>
      <c r="AZ14" s="58"/>
      <c r="BA14" s="58"/>
      <c r="BB14" s="49"/>
      <c r="BC14" s="58"/>
      <c r="BD14" s="58"/>
      <c r="BE14" s="58"/>
      <c r="BF14" s="58"/>
      <c r="BG14" s="81"/>
      <c r="BH14" s="58"/>
      <c r="BI14" s="58"/>
      <c r="BJ14" s="58"/>
      <c r="BK14" s="58"/>
      <c r="BL14" s="81"/>
      <c r="BM14" s="58"/>
      <c r="BN14" s="58"/>
      <c r="BO14" s="58"/>
      <c r="BP14" s="58"/>
      <c r="BQ14" s="58"/>
      <c r="BR14" s="58"/>
      <c r="BS14" s="58"/>
      <c r="BT14" s="58"/>
      <c r="BU14" s="58"/>
      <c r="BV14" s="81"/>
      <c r="BW14" s="58"/>
      <c r="BX14" s="58"/>
      <c r="BY14" s="58"/>
      <c r="BZ14" s="58"/>
      <c r="CA14" s="58"/>
      <c r="CB14" s="58"/>
      <c r="CC14" s="49"/>
      <c r="CD14" s="58"/>
      <c r="CE14" s="58"/>
      <c r="CF14" s="58"/>
      <c r="CG14" s="58"/>
      <c r="CH14" s="81"/>
      <c r="CI14" s="58"/>
      <c r="CJ14" s="58"/>
      <c r="CK14" s="58"/>
      <c r="CL14" s="58"/>
      <c r="CM14" s="81"/>
      <c r="CN14" s="58"/>
      <c r="CO14" s="58"/>
      <c r="CP14" s="58"/>
      <c r="CQ14" s="58"/>
      <c r="CR14" s="81"/>
      <c r="CS14" s="58"/>
      <c r="CT14" s="58"/>
      <c r="CU14" s="58"/>
      <c r="CV14" s="58"/>
      <c r="CW14" s="81"/>
      <c r="CX14" s="58"/>
      <c r="CY14" s="58"/>
      <c r="CZ14" s="58"/>
      <c r="DA14" s="58"/>
      <c r="DB14" s="81"/>
      <c r="DC14" s="58"/>
      <c r="DD14" s="58"/>
      <c r="DE14" s="58"/>
      <c r="DF14" s="58"/>
      <c r="DG14" s="81"/>
      <c r="DH14" s="58"/>
      <c r="DI14" s="58"/>
      <c r="DJ14" s="58"/>
      <c r="DK14" s="58"/>
      <c r="DL14" s="49"/>
    </row>
    <row r="15" spans="1:116" s="92" customFormat="1" x14ac:dyDescent="0.25">
      <c r="A15" s="153"/>
      <c r="B15" s="138"/>
      <c r="C15" s="141"/>
      <c r="D15" s="141" t="s">
        <v>154</v>
      </c>
      <c r="E15" s="141">
        <v>1.4237465171000001</v>
      </c>
      <c r="F15" s="144"/>
      <c r="G15" s="34"/>
      <c r="H15" s="35"/>
      <c r="I15" s="48"/>
      <c r="J15" s="49"/>
      <c r="K15" s="49"/>
      <c r="L15" s="49"/>
      <c r="M15" s="49"/>
      <c r="N15" s="49"/>
      <c r="O15" s="49"/>
      <c r="P15" s="58"/>
      <c r="Q15" s="58"/>
      <c r="R15" s="58"/>
      <c r="S15" s="58"/>
      <c r="T15" s="81"/>
      <c r="U15" s="58"/>
      <c r="V15" s="58"/>
      <c r="W15" s="58"/>
      <c r="X15" s="58"/>
      <c r="Y15" s="81"/>
      <c r="Z15" s="58"/>
      <c r="AA15" s="58"/>
      <c r="AB15" s="58"/>
      <c r="AC15" s="58"/>
      <c r="AD15" s="49"/>
      <c r="AE15" s="58"/>
      <c r="AF15" s="58"/>
      <c r="AG15" s="58"/>
      <c r="AH15" s="58"/>
      <c r="AI15" s="49"/>
      <c r="AJ15" s="58"/>
      <c r="AK15" s="58"/>
      <c r="AL15" s="58"/>
      <c r="AM15" s="58"/>
      <c r="AN15" s="58"/>
      <c r="AO15" s="81"/>
      <c r="AP15" s="58"/>
      <c r="AQ15" s="58"/>
      <c r="AR15" s="58"/>
      <c r="AS15" s="58"/>
      <c r="AT15" s="58"/>
      <c r="AU15" s="58"/>
      <c r="AV15" s="49"/>
      <c r="AW15" s="58"/>
      <c r="AX15" s="58"/>
      <c r="AY15" s="58"/>
      <c r="AZ15" s="58"/>
      <c r="BA15" s="58"/>
      <c r="BB15" s="49"/>
      <c r="BC15" s="58"/>
      <c r="BD15" s="58"/>
      <c r="BE15" s="58"/>
      <c r="BF15" s="58"/>
      <c r="BG15" s="81"/>
      <c r="BH15" s="58"/>
      <c r="BI15" s="58"/>
      <c r="BJ15" s="58"/>
      <c r="BK15" s="58"/>
      <c r="BL15" s="81"/>
      <c r="BM15" s="58"/>
      <c r="BN15" s="58"/>
      <c r="BO15" s="58"/>
      <c r="BP15" s="58"/>
      <c r="BQ15" s="58"/>
      <c r="BR15" s="58"/>
      <c r="BS15" s="58"/>
      <c r="BT15" s="58"/>
      <c r="BU15" s="58"/>
      <c r="BV15" s="81"/>
      <c r="BW15" s="58"/>
      <c r="BX15" s="58"/>
      <c r="BY15" s="58"/>
      <c r="BZ15" s="58"/>
      <c r="CA15" s="58"/>
      <c r="CB15" s="58"/>
      <c r="CC15" s="49"/>
      <c r="CD15" s="58"/>
      <c r="CE15" s="58"/>
      <c r="CF15" s="58"/>
      <c r="CG15" s="58"/>
      <c r="CH15" s="81"/>
      <c r="CI15" s="58"/>
      <c r="CJ15" s="58"/>
      <c r="CK15" s="58"/>
      <c r="CL15" s="58"/>
      <c r="CM15" s="81"/>
      <c r="CN15" s="58"/>
      <c r="CO15" s="58"/>
      <c r="CP15" s="58"/>
      <c r="CQ15" s="58"/>
      <c r="CR15" s="81"/>
      <c r="CS15" s="58"/>
      <c r="CT15" s="58"/>
      <c r="CU15" s="58"/>
      <c r="CV15" s="58"/>
      <c r="CW15" s="81"/>
      <c r="CX15" s="58"/>
      <c r="CY15" s="58"/>
      <c r="CZ15" s="58"/>
      <c r="DA15" s="58"/>
      <c r="DB15" s="81"/>
      <c r="DC15" s="58"/>
      <c r="DD15" s="58"/>
      <c r="DE15" s="58"/>
      <c r="DF15" s="58"/>
      <c r="DG15" s="81"/>
      <c r="DH15" s="58"/>
      <c r="DI15" s="58"/>
      <c r="DJ15" s="58"/>
      <c r="DK15" s="58"/>
      <c r="DL15" s="49"/>
    </row>
    <row r="16" spans="1:116" s="92" customFormat="1" ht="15.75" thickBot="1" x14ac:dyDescent="0.3">
      <c r="A16" s="153"/>
      <c r="B16" s="139"/>
      <c r="C16" s="142"/>
      <c r="D16" s="142"/>
      <c r="E16" s="142"/>
      <c r="F16" s="145"/>
      <c r="G16" s="36"/>
      <c r="H16" s="37"/>
      <c r="I16" s="51"/>
      <c r="J16" s="52"/>
      <c r="K16" s="52"/>
      <c r="L16" s="52"/>
      <c r="M16" s="52"/>
      <c r="N16" s="52"/>
      <c r="O16" s="52"/>
      <c r="P16" s="80"/>
      <c r="Q16" s="80"/>
      <c r="R16" s="80"/>
      <c r="S16" s="80"/>
      <c r="T16" s="79"/>
      <c r="U16" s="80"/>
      <c r="V16" s="80"/>
      <c r="W16" s="80"/>
      <c r="X16" s="80"/>
      <c r="Y16" s="79"/>
      <c r="Z16" s="80"/>
      <c r="AA16" s="80"/>
      <c r="AB16" s="80"/>
      <c r="AC16" s="80"/>
      <c r="AD16" s="52"/>
      <c r="AE16" s="80"/>
      <c r="AF16" s="80"/>
      <c r="AG16" s="80"/>
      <c r="AH16" s="80"/>
      <c r="AI16" s="52"/>
      <c r="AJ16" s="80"/>
      <c r="AK16" s="80"/>
      <c r="AL16" s="80"/>
      <c r="AM16" s="80"/>
      <c r="AN16" s="80"/>
      <c r="AO16" s="79"/>
      <c r="AP16" s="80"/>
      <c r="AQ16" s="80"/>
      <c r="AR16" s="80"/>
      <c r="AS16" s="80"/>
      <c r="AT16" s="80"/>
      <c r="AU16" s="80"/>
      <c r="AV16" s="52"/>
      <c r="AW16" s="80"/>
      <c r="AX16" s="80"/>
      <c r="AY16" s="80"/>
      <c r="AZ16" s="80"/>
      <c r="BA16" s="80"/>
      <c r="BB16" s="52"/>
      <c r="BC16" s="80"/>
      <c r="BD16" s="80"/>
      <c r="BE16" s="80"/>
      <c r="BF16" s="80"/>
      <c r="BG16" s="79"/>
      <c r="BH16" s="80"/>
      <c r="BI16" s="80"/>
      <c r="BJ16" s="80"/>
      <c r="BK16" s="80"/>
      <c r="BL16" s="79"/>
      <c r="BM16" s="80"/>
      <c r="BN16" s="80"/>
      <c r="BO16" s="80"/>
      <c r="BP16" s="80"/>
      <c r="BQ16" s="80"/>
      <c r="BR16" s="80"/>
      <c r="BS16" s="80"/>
      <c r="BT16" s="80"/>
      <c r="BU16" s="80"/>
      <c r="BV16" s="79"/>
      <c r="BW16" s="80"/>
      <c r="BX16" s="80"/>
      <c r="BY16" s="80"/>
      <c r="BZ16" s="80"/>
      <c r="CA16" s="80"/>
      <c r="CB16" s="80"/>
      <c r="CC16" s="52"/>
      <c r="CD16" s="80"/>
      <c r="CE16" s="80"/>
      <c r="CF16" s="80"/>
      <c r="CG16" s="80"/>
      <c r="CH16" s="79"/>
      <c r="CI16" s="80"/>
      <c r="CJ16" s="80"/>
      <c r="CK16" s="80"/>
      <c r="CL16" s="80"/>
      <c r="CM16" s="79"/>
      <c r="CN16" s="80"/>
      <c r="CO16" s="80"/>
      <c r="CP16" s="80"/>
      <c r="CQ16" s="80"/>
      <c r="CR16" s="79"/>
      <c r="CS16" s="80"/>
      <c r="CT16" s="80"/>
      <c r="CU16" s="80"/>
      <c r="CV16" s="80"/>
      <c r="CW16" s="79"/>
      <c r="CX16" s="80"/>
      <c r="CY16" s="80"/>
      <c r="CZ16" s="80"/>
      <c r="DA16" s="80"/>
      <c r="DB16" s="79"/>
      <c r="DC16" s="80"/>
      <c r="DD16" s="80"/>
      <c r="DE16" s="80"/>
      <c r="DF16" s="80"/>
      <c r="DG16" s="79"/>
      <c r="DH16" s="80"/>
      <c r="DI16" s="80"/>
      <c r="DJ16" s="80"/>
      <c r="DK16" s="80"/>
      <c r="DL16" s="52"/>
    </row>
    <row r="17" spans="1:116" s="96" customFormat="1" x14ac:dyDescent="0.25">
      <c r="A17" s="153"/>
      <c r="B17" s="137" t="s">
        <v>138</v>
      </c>
      <c r="C17" s="140">
        <f>SUM(E17:E28)</f>
        <v>122.81641586362001</v>
      </c>
      <c r="D17" s="140" t="s">
        <v>155</v>
      </c>
      <c r="E17" s="140">
        <v>116.589203404</v>
      </c>
      <c r="F17" s="143" t="s">
        <v>227</v>
      </c>
      <c r="G17" s="38" t="s">
        <v>124</v>
      </c>
      <c r="H17" s="39"/>
      <c r="I17" s="86">
        <v>19.078389000000001</v>
      </c>
      <c r="J17" s="55">
        <v>3.5469080000000002</v>
      </c>
      <c r="K17" s="55">
        <v>0</v>
      </c>
      <c r="L17" s="55">
        <v>0</v>
      </c>
      <c r="M17" s="55">
        <v>0</v>
      </c>
      <c r="N17" s="55">
        <v>0</v>
      </c>
      <c r="O17" s="55">
        <v>0</v>
      </c>
      <c r="P17" s="55"/>
      <c r="Q17" s="55"/>
      <c r="R17" s="55"/>
      <c r="S17" s="55"/>
      <c r="T17" s="55">
        <v>0</v>
      </c>
      <c r="U17" s="55"/>
      <c r="V17" s="55"/>
      <c r="W17" s="55"/>
      <c r="X17" s="55"/>
      <c r="Y17" s="55">
        <v>0</v>
      </c>
      <c r="Z17" s="55"/>
      <c r="AA17" s="55"/>
      <c r="AB17" s="55"/>
      <c r="AC17" s="55"/>
      <c r="AD17" s="55">
        <v>7.1974745999999996</v>
      </c>
      <c r="AE17" s="55"/>
      <c r="AF17" s="55"/>
      <c r="AG17" s="55"/>
      <c r="AH17" s="55"/>
      <c r="AI17" s="55">
        <v>28.789898399999998</v>
      </c>
      <c r="AJ17" s="55"/>
      <c r="AK17" s="55"/>
      <c r="AL17" s="55"/>
      <c r="AM17" s="55"/>
      <c r="AN17" s="55"/>
      <c r="AO17" s="55">
        <v>30.6078075</v>
      </c>
      <c r="AP17" s="55"/>
      <c r="AQ17" s="55"/>
      <c r="AR17" s="55"/>
      <c r="AS17" s="55"/>
      <c r="AT17" s="55"/>
      <c r="AU17" s="55"/>
      <c r="AV17" s="55">
        <v>30.6078075</v>
      </c>
      <c r="AW17" s="55"/>
      <c r="AX17" s="55"/>
      <c r="AY17" s="55"/>
      <c r="AZ17" s="55"/>
      <c r="BA17" s="55"/>
      <c r="BB17" s="55">
        <v>0</v>
      </c>
      <c r="BC17" s="55"/>
      <c r="BD17" s="55"/>
      <c r="BE17" s="55"/>
      <c r="BF17" s="55"/>
      <c r="BG17" s="55">
        <v>0</v>
      </c>
      <c r="BH17" s="55"/>
      <c r="BI17" s="55"/>
      <c r="BJ17" s="55"/>
      <c r="BK17" s="55"/>
      <c r="BL17" s="55">
        <v>0</v>
      </c>
      <c r="BM17" s="55"/>
      <c r="BN17" s="55"/>
      <c r="BO17" s="55"/>
      <c r="BP17" s="55"/>
      <c r="BQ17" s="55"/>
      <c r="BR17" s="55"/>
      <c r="BS17" s="55"/>
      <c r="BT17" s="55"/>
      <c r="BU17" s="55"/>
      <c r="BV17" s="55">
        <v>0</v>
      </c>
      <c r="BW17" s="55"/>
      <c r="BX17" s="55"/>
      <c r="BY17" s="55"/>
      <c r="BZ17" s="55"/>
      <c r="CA17" s="55"/>
      <c r="CB17" s="55"/>
      <c r="CC17" s="55">
        <v>2.9881290000000003</v>
      </c>
      <c r="CD17" s="55"/>
      <c r="CE17" s="55"/>
      <c r="CF17" s="55"/>
      <c r="CG17" s="55"/>
      <c r="CH17" s="55">
        <v>0</v>
      </c>
      <c r="CI17" s="55"/>
      <c r="CJ17" s="55"/>
      <c r="CK17" s="55"/>
      <c r="CL17" s="55"/>
      <c r="CM17" s="55"/>
      <c r="CN17" s="55"/>
      <c r="CO17" s="55"/>
      <c r="CP17" s="55"/>
      <c r="CQ17" s="55"/>
      <c r="CR17" s="55"/>
      <c r="CS17" s="55"/>
      <c r="CT17" s="55"/>
      <c r="CU17" s="55"/>
      <c r="CV17" s="55"/>
      <c r="CW17" s="55"/>
      <c r="CX17" s="55"/>
      <c r="CY17" s="55"/>
      <c r="CZ17" s="55"/>
      <c r="DA17" s="55"/>
      <c r="DB17" s="55"/>
      <c r="DC17" s="55"/>
      <c r="DD17" s="55"/>
      <c r="DE17" s="55"/>
      <c r="DF17" s="55"/>
      <c r="DG17" s="97"/>
      <c r="DH17" s="55"/>
      <c r="DI17" s="55"/>
      <c r="DJ17" s="55"/>
      <c r="DK17" s="55"/>
      <c r="DL17" s="98"/>
    </row>
    <row r="18" spans="1:116" s="96" customFormat="1" x14ac:dyDescent="0.25">
      <c r="A18" s="153"/>
      <c r="B18" s="138"/>
      <c r="C18" s="141"/>
      <c r="D18" s="141"/>
      <c r="E18" s="141"/>
      <c r="F18" s="144"/>
      <c r="G18" s="26" t="s">
        <v>123</v>
      </c>
      <c r="H18" s="27" t="s">
        <v>53</v>
      </c>
      <c r="I18" s="48">
        <v>19.078389000000001</v>
      </c>
      <c r="J18" s="58">
        <f>J17+I18</f>
        <v>22.625297000000003</v>
      </c>
      <c r="K18" s="58">
        <f t="shared" ref="K18" si="125">K17+J18</f>
        <v>22.625297000000003</v>
      </c>
      <c r="L18" s="58">
        <f t="shared" ref="L18" si="126">L17+K18</f>
        <v>22.625297000000003</v>
      </c>
      <c r="M18" s="58">
        <f t="shared" ref="M18" si="127">M17+L18</f>
        <v>22.625297000000003</v>
      </c>
      <c r="N18" s="58">
        <f t="shared" ref="N18" si="128">N17+M18</f>
        <v>22.625297000000003</v>
      </c>
      <c r="O18" s="58">
        <f t="shared" ref="O18" si="129">O17+N18</f>
        <v>22.625297000000003</v>
      </c>
      <c r="P18" s="58">
        <f t="shared" ref="P18" si="130">P17+O18</f>
        <v>22.625297000000003</v>
      </c>
      <c r="Q18" s="58">
        <f t="shared" ref="Q18" si="131">Q17+P18</f>
        <v>22.625297000000003</v>
      </c>
      <c r="R18" s="58">
        <f t="shared" ref="R18" si="132">R17+Q18</f>
        <v>22.625297000000003</v>
      </c>
      <c r="S18" s="58">
        <f t="shared" ref="S18" si="133">S17+R18</f>
        <v>22.625297000000003</v>
      </c>
      <c r="T18" s="58">
        <f t="shared" ref="T18" si="134">T17+S18</f>
        <v>22.625297000000003</v>
      </c>
      <c r="U18" s="58">
        <f t="shared" ref="U18" si="135">U17+T18</f>
        <v>22.625297000000003</v>
      </c>
      <c r="V18" s="58">
        <f t="shared" ref="V18" si="136">V17+U18</f>
        <v>22.625297000000003</v>
      </c>
      <c r="W18" s="58">
        <f t="shared" ref="W18" si="137">W17+V18</f>
        <v>22.625297000000003</v>
      </c>
      <c r="X18" s="58">
        <f t="shared" ref="X18" si="138">X17+W18</f>
        <v>22.625297000000003</v>
      </c>
      <c r="Y18" s="58">
        <f t="shared" ref="Y18" si="139">Y17+X18</f>
        <v>22.625297000000003</v>
      </c>
      <c r="Z18" s="58">
        <f t="shared" ref="Z18" si="140">Z17+Y18</f>
        <v>22.625297000000003</v>
      </c>
      <c r="AA18" s="58">
        <f t="shared" ref="AA18" si="141">AA17+Z18</f>
        <v>22.625297000000003</v>
      </c>
      <c r="AB18" s="58">
        <f t="shared" ref="AB18" si="142">AB17+AA18</f>
        <v>22.625297000000003</v>
      </c>
      <c r="AC18" s="58">
        <f t="shared" ref="AC18" si="143">AC17+AB18</f>
        <v>22.625297000000003</v>
      </c>
      <c r="AD18" s="58">
        <f t="shared" ref="AD18" si="144">AD17+AC18</f>
        <v>29.822771600000003</v>
      </c>
      <c r="AE18" s="58">
        <f t="shared" ref="AE18" si="145">AE17+AD18</f>
        <v>29.822771600000003</v>
      </c>
      <c r="AF18" s="58">
        <f t="shared" ref="AF18" si="146">AF17+AE18</f>
        <v>29.822771600000003</v>
      </c>
      <c r="AG18" s="58">
        <f t="shared" ref="AG18" si="147">AG17+AF18</f>
        <v>29.822771600000003</v>
      </c>
      <c r="AH18" s="58">
        <f t="shared" ref="AH18" si="148">AH17+AG18</f>
        <v>29.822771600000003</v>
      </c>
      <c r="AI18" s="58">
        <f t="shared" ref="AI18" si="149">AI17+AH18</f>
        <v>58.612670000000001</v>
      </c>
      <c r="AJ18" s="58">
        <f t="shared" ref="AJ18" si="150">AJ17+AI18</f>
        <v>58.612670000000001</v>
      </c>
      <c r="AK18" s="58">
        <f t="shared" ref="AK18" si="151">AK17+AJ18</f>
        <v>58.612670000000001</v>
      </c>
      <c r="AL18" s="58">
        <f t="shared" ref="AL18" si="152">AL17+AK18</f>
        <v>58.612670000000001</v>
      </c>
      <c r="AM18" s="58">
        <f t="shared" ref="AM18" si="153">AM17+AL18</f>
        <v>58.612670000000001</v>
      </c>
      <c r="AN18" s="58">
        <f t="shared" ref="AN18" si="154">AN17+AM18</f>
        <v>58.612670000000001</v>
      </c>
      <c r="AO18" s="58">
        <f t="shared" ref="AO18" si="155">AO17+AN18</f>
        <v>89.220477500000001</v>
      </c>
      <c r="AP18" s="58">
        <f t="shared" ref="AP18" si="156">AP17+AO18</f>
        <v>89.220477500000001</v>
      </c>
      <c r="AQ18" s="58">
        <f t="shared" ref="AQ18" si="157">AQ17+AP18</f>
        <v>89.220477500000001</v>
      </c>
      <c r="AR18" s="58">
        <f t="shared" ref="AR18" si="158">AR17+AQ18</f>
        <v>89.220477500000001</v>
      </c>
      <c r="AS18" s="58">
        <f t="shared" ref="AS18" si="159">AS17+AR18</f>
        <v>89.220477500000001</v>
      </c>
      <c r="AT18" s="58">
        <f t="shared" ref="AT18" si="160">AT17+AS18</f>
        <v>89.220477500000001</v>
      </c>
      <c r="AU18" s="58">
        <f t="shared" ref="AU18" si="161">AU17+AT18</f>
        <v>89.220477500000001</v>
      </c>
      <c r="AV18" s="58">
        <f t="shared" ref="AV18" si="162">AV17+AU18</f>
        <v>119.82828499999999</v>
      </c>
      <c r="AW18" s="58">
        <f t="shared" ref="AW18" si="163">AW17+AV18</f>
        <v>119.82828499999999</v>
      </c>
      <c r="AX18" s="58">
        <f t="shared" ref="AX18" si="164">AX17+AW18</f>
        <v>119.82828499999999</v>
      </c>
      <c r="AY18" s="58">
        <f t="shared" ref="AY18" si="165">AY17+AX18</f>
        <v>119.82828499999999</v>
      </c>
      <c r="AZ18" s="58">
        <f t="shared" ref="AZ18" si="166">AZ17+AY18</f>
        <v>119.82828499999999</v>
      </c>
      <c r="BA18" s="58">
        <f t="shared" ref="BA18" si="167">BA17+AZ18</f>
        <v>119.82828499999999</v>
      </c>
      <c r="BB18" s="58">
        <f t="shared" ref="BB18" si="168">BB17+BA18</f>
        <v>119.82828499999999</v>
      </c>
      <c r="BC18" s="58">
        <f t="shared" ref="BC18" si="169">BC17+BB18</f>
        <v>119.82828499999999</v>
      </c>
      <c r="BD18" s="58">
        <f t="shared" ref="BD18" si="170">BD17+BC18</f>
        <v>119.82828499999999</v>
      </c>
      <c r="BE18" s="58">
        <f t="shared" ref="BE18" si="171">BE17+BD18</f>
        <v>119.82828499999999</v>
      </c>
      <c r="BF18" s="58">
        <f t="shared" ref="BF18" si="172">BF17+BE18</f>
        <v>119.82828499999999</v>
      </c>
      <c r="BG18" s="58">
        <f t="shared" ref="BG18" si="173">BG17+BF18</f>
        <v>119.82828499999999</v>
      </c>
      <c r="BH18" s="58">
        <f t="shared" ref="BH18" si="174">BH17+BG18</f>
        <v>119.82828499999999</v>
      </c>
      <c r="BI18" s="58">
        <f t="shared" ref="BI18" si="175">BI17+BH18</f>
        <v>119.82828499999999</v>
      </c>
      <c r="BJ18" s="58">
        <f t="shared" ref="BJ18" si="176">BJ17+BI18</f>
        <v>119.82828499999999</v>
      </c>
      <c r="BK18" s="58">
        <f t="shared" ref="BK18" si="177">BK17+BJ18</f>
        <v>119.82828499999999</v>
      </c>
      <c r="BL18" s="58">
        <f t="shared" ref="BL18" si="178">BL17+BK18</f>
        <v>119.82828499999999</v>
      </c>
      <c r="BM18" s="58">
        <f t="shared" ref="BM18" si="179">BM17+BL18</f>
        <v>119.82828499999999</v>
      </c>
      <c r="BN18" s="58">
        <f t="shared" ref="BN18" si="180">BN17+BM18</f>
        <v>119.82828499999999</v>
      </c>
      <c r="BO18" s="58">
        <f t="shared" ref="BO18" si="181">BO17+BN18</f>
        <v>119.82828499999999</v>
      </c>
      <c r="BP18" s="58">
        <f t="shared" ref="BP18" si="182">BP17+BO18</f>
        <v>119.82828499999999</v>
      </c>
      <c r="BQ18" s="58">
        <f t="shared" ref="BQ18" si="183">BQ17+BP18</f>
        <v>119.82828499999999</v>
      </c>
      <c r="BR18" s="58">
        <f t="shared" ref="BR18" si="184">BR17+BQ18</f>
        <v>119.82828499999999</v>
      </c>
      <c r="BS18" s="58">
        <f t="shared" ref="BS18" si="185">BS17+BR18</f>
        <v>119.82828499999999</v>
      </c>
      <c r="BT18" s="58">
        <f t="shared" ref="BT18" si="186">BT17+BS18</f>
        <v>119.82828499999999</v>
      </c>
      <c r="BU18" s="58">
        <f t="shared" ref="BU18" si="187">BU17+BT18</f>
        <v>119.82828499999999</v>
      </c>
      <c r="BV18" s="58">
        <f t="shared" ref="BV18" si="188">BV17+BU18</f>
        <v>119.82828499999999</v>
      </c>
      <c r="BW18" s="58">
        <f t="shared" ref="BW18" si="189">BW17+BV18</f>
        <v>119.82828499999999</v>
      </c>
      <c r="BX18" s="58">
        <f t="shared" ref="BX18" si="190">BX17+BW18</f>
        <v>119.82828499999999</v>
      </c>
      <c r="BY18" s="58">
        <f t="shared" ref="BY18" si="191">BY17+BX18</f>
        <v>119.82828499999999</v>
      </c>
      <c r="BZ18" s="58">
        <f t="shared" ref="BZ18" si="192">BZ17+BY18</f>
        <v>119.82828499999999</v>
      </c>
      <c r="CA18" s="58">
        <f t="shared" ref="CA18" si="193">CA17+BZ18</f>
        <v>119.82828499999999</v>
      </c>
      <c r="CB18" s="58">
        <f t="shared" ref="CB18" si="194">CB17+CA18</f>
        <v>119.82828499999999</v>
      </c>
      <c r="CC18" s="58">
        <f t="shared" ref="CC18" si="195">CC17+CB18</f>
        <v>122.81641399999999</v>
      </c>
      <c r="CD18" s="58">
        <f t="shared" ref="CD18" si="196">CD17+CC18</f>
        <v>122.81641399999999</v>
      </c>
      <c r="CE18" s="58">
        <f t="shared" ref="CE18" si="197">CE17+CD18</f>
        <v>122.81641399999999</v>
      </c>
      <c r="CF18" s="58">
        <f t="shared" ref="CF18" si="198">CF17+CE18</f>
        <v>122.81641399999999</v>
      </c>
      <c r="CG18" s="58">
        <f t="shared" ref="CG18" si="199">CG17+CF18</f>
        <v>122.81641399999999</v>
      </c>
      <c r="CH18" s="58">
        <f t="shared" ref="CH18" si="200">CH17+CG18</f>
        <v>122.81641399999999</v>
      </c>
      <c r="CI18" s="58"/>
      <c r="CJ18" s="58"/>
      <c r="CK18" s="58"/>
      <c r="CL18" s="58"/>
      <c r="CM18" s="58"/>
      <c r="CN18" s="58"/>
      <c r="CO18" s="58"/>
      <c r="CP18" s="58"/>
      <c r="CQ18" s="58"/>
      <c r="CR18" s="58"/>
      <c r="CS18" s="58"/>
      <c r="CT18" s="58"/>
      <c r="CU18" s="58"/>
      <c r="CV18" s="58"/>
      <c r="CW18" s="58"/>
      <c r="CX18" s="58"/>
      <c r="CY18" s="58"/>
      <c r="CZ18" s="58"/>
      <c r="DA18" s="58"/>
      <c r="DB18" s="58"/>
      <c r="DC18" s="58"/>
      <c r="DD18" s="58"/>
      <c r="DE18" s="58"/>
      <c r="DF18" s="58"/>
      <c r="DG18" s="81"/>
      <c r="DH18" s="58"/>
      <c r="DI18" s="58"/>
      <c r="DJ18" s="58"/>
      <c r="DK18" s="58"/>
      <c r="DL18" s="49"/>
    </row>
    <row r="19" spans="1:116" s="92" customFormat="1" x14ac:dyDescent="0.25">
      <c r="A19" s="153"/>
      <c r="B19" s="138"/>
      <c r="C19" s="141"/>
      <c r="D19" s="141"/>
      <c r="E19" s="141"/>
      <c r="F19" s="144"/>
      <c r="G19" s="28" t="s">
        <v>231</v>
      </c>
      <c r="H19" s="29" t="s">
        <v>54</v>
      </c>
      <c r="I19" s="48">
        <v>19.078389000000001</v>
      </c>
      <c r="J19" s="49">
        <f>I18</f>
        <v>19.078389000000001</v>
      </c>
      <c r="K19" s="49">
        <f t="shared" ref="K19:BV19" si="201">J18</f>
        <v>22.625297000000003</v>
      </c>
      <c r="L19" s="49">
        <f t="shared" si="201"/>
        <v>22.625297000000003</v>
      </c>
      <c r="M19" s="49">
        <f t="shared" si="201"/>
        <v>22.625297000000003</v>
      </c>
      <c r="N19" s="49">
        <f t="shared" si="201"/>
        <v>22.625297000000003</v>
      </c>
      <c r="O19" s="49">
        <f t="shared" si="201"/>
        <v>22.625297000000003</v>
      </c>
      <c r="P19" s="58">
        <f t="shared" si="201"/>
        <v>22.625297000000003</v>
      </c>
      <c r="Q19" s="58">
        <f t="shared" si="201"/>
        <v>22.625297000000003</v>
      </c>
      <c r="R19" s="58">
        <f t="shared" si="201"/>
        <v>22.625297000000003</v>
      </c>
      <c r="S19" s="58">
        <f t="shared" si="201"/>
        <v>22.625297000000003</v>
      </c>
      <c r="T19" s="81">
        <f t="shared" si="201"/>
        <v>22.625297000000003</v>
      </c>
      <c r="U19" s="58">
        <f t="shared" si="201"/>
        <v>22.625297000000003</v>
      </c>
      <c r="V19" s="58">
        <f t="shared" si="201"/>
        <v>22.625297000000003</v>
      </c>
      <c r="W19" s="58">
        <f t="shared" si="201"/>
        <v>22.625297000000003</v>
      </c>
      <c r="X19" s="58">
        <f t="shared" si="201"/>
        <v>22.625297000000003</v>
      </c>
      <c r="Y19" s="81">
        <f t="shared" si="201"/>
        <v>22.625297000000003</v>
      </c>
      <c r="Z19" s="58">
        <f t="shared" si="201"/>
        <v>22.625297000000003</v>
      </c>
      <c r="AA19" s="58">
        <f t="shared" si="201"/>
        <v>22.625297000000003</v>
      </c>
      <c r="AB19" s="58">
        <f t="shared" si="201"/>
        <v>22.625297000000003</v>
      </c>
      <c r="AC19" s="58">
        <f t="shared" si="201"/>
        <v>22.625297000000003</v>
      </c>
      <c r="AD19" s="49">
        <f t="shared" si="201"/>
        <v>22.625297000000003</v>
      </c>
      <c r="AE19" s="58">
        <f t="shared" si="201"/>
        <v>29.822771600000003</v>
      </c>
      <c r="AF19" s="58">
        <f t="shared" si="201"/>
        <v>29.822771600000003</v>
      </c>
      <c r="AG19" s="58">
        <f t="shared" si="201"/>
        <v>29.822771600000003</v>
      </c>
      <c r="AH19" s="58">
        <f t="shared" si="201"/>
        <v>29.822771600000003</v>
      </c>
      <c r="AI19" s="49">
        <f t="shared" si="201"/>
        <v>29.822771600000003</v>
      </c>
      <c r="AJ19" s="58">
        <f t="shared" si="201"/>
        <v>58.612670000000001</v>
      </c>
      <c r="AK19" s="58">
        <f t="shared" si="201"/>
        <v>58.612670000000001</v>
      </c>
      <c r="AL19" s="58">
        <f t="shared" si="201"/>
        <v>58.612670000000001</v>
      </c>
      <c r="AM19" s="58">
        <f t="shared" si="201"/>
        <v>58.612670000000001</v>
      </c>
      <c r="AN19" s="58">
        <f t="shared" si="201"/>
        <v>58.612670000000001</v>
      </c>
      <c r="AO19" s="81">
        <f t="shared" si="201"/>
        <v>58.612670000000001</v>
      </c>
      <c r="AP19" s="58">
        <f t="shared" si="201"/>
        <v>89.220477500000001</v>
      </c>
      <c r="AQ19" s="58">
        <f t="shared" si="201"/>
        <v>89.220477500000001</v>
      </c>
      <c r="AR19" s="58">
        <f t="shared" si="201"/>
        <v>89.220477500000001</v>
      </c>
      <c r="AS19" s="58">
        <f t="shared" si="201"/>
        <v>89.220477500000001</v>
      </c>
      <c r="AT19" s="58">
        <f t="shared" si="201"/>
        <v>89.220477500000001</v>
      </c>
      <c r="AU19" s="58">
        <f t="shared" si="201"/>
        <v>89.220477500000001</v>
      </c>
      <c r="AV19" s="49">
        <f t="shared" si="201"/>
        <v>89.220477500000001</v>
      </c>
      <c r="AW19" s="58">
        <f t="shared" si="201"/>
        <v>119.82828499999999</v>
      </c>
      <c r="AX19" s="58">
        <f t="shared" si="201"/>
        <v>119.82828499999999</v>
      </c>
      <c r="AY19" s="58">
        <f t="shared" si="201"/>
        <v>119.82828499999999</v>
      </c>
      <c r="AZ19" s="58">
        <f t="shared" si="201"/>
        <v>119.82828499999999</v>
      </c>
      <c r="BA19" s="58">
        <f t="shared" si="201"/>
        <v>119.82828499999999</v>
      </c>
      <c r="BB19" s="49">
        <f t="shared" si="201"/>
        <v>119.82828499999999</v>
      </c>
      <c r="BC19" s="58">
        <f t="shared" si="201"/>
        <v>119.82828499999999</v>
      </c>
      <c r="BD19" s="58">
        <f t="shared" si="201"/>
        <v>119.82828499999999</v>
      </c>
      <c r="BE19" s="58">
        <f t="shared" si="201"/>
        <v>119.82828499999999</v>
      </c>
      <c r="BF19" s="58">
        <f t="shared" si="201"/>
        <v>119.82828499999999</v>
      </c>
      <c r="BG19" s="81">
        <f t="shared" si="201"/>
        <v>119.82828499999999</v>
      </c>
      <c r="BH19" s="58">
        <f t="shared" si="201"/>
        <v>119.82828499999999</v>
      </c>
      <c r="BI19" s="58">
        <f t="shared" si="201"/>
        <v>119.82828499999999</v>
      </c>
      <c r="BJ19" s="58">
        <f t="shared" si="201"/>
        <v>119.82828499999999</v>
      </c>
      <c r="BK19" s="58">
        <f t="shared" si="201"/>
        <v>119.82828499999999</v>
      </c>
      <c r="BL19" s="81">
        <f t="shared" si="201"/>
        <v>119.82828499999999</v>
      </c>
      <c r="BM19" s="58">
        <f t="shared" si="201"/>
        <v>119.82828499999999</v>
      </c>
      <c r="BN19" s="58">
        <f t="shared" si="201"/>
        <v>119.82828499999999</v>
      </c>
      <c r="BO19" s="58">
        <f t="shared" si="201"/>
        <v>119.82828499999999</v>
      </c>
      <c r="BP19" s="58">
        <f t="shared" si="201"/>
        <v>119.82828499999999</v>
      </c>
      <c r="BQ19" s="58">
        <f t="shared" si="201"/>
        <v>119.82828499999999</v>
      </c>
      <c r="BR19" s="58">
        <f t="shared" si="201"/>
        <v>119.82828499999999</v>
      </c>
      <c r="BS19" s="58">
        <f t="shared" si="201"/>
        <v>119.82828499999999</v>
      </c>
      <c r="BT19" s="58">
        <f t="shared" si="201"/>
        <v>119.82828499999999</v>
      </c>
      <c r="BU19" s="58">
        <f t="shared" si="201"/>
        <v>119.82828499999999</v>
      </c>
      <c r="BV19" s="81">
        <f t="shared" si="201"/>
        <v>119.82828499999999</v>
      </c>
      <c r="BW19" s="58">
        <f t="shared" ref="BW19:CH19" si="202">BV18</f>
        <v>119.82828499999999</v>
      </c>
      <c r="BX19" s="58">
        <f t="shared" si="202"/>
        <v>119.82828499999999</v>
      </c>
      <c r="BY19" s="58">
        <f t="shared" si="202"/>
        <v>119.82828499999999</v>
      </c>
      <c r="BZ19" s="58">
        <f t="shared" si="202"/>
        <v>119.82828499999999</v>
      </c>
      <c r="CA19" s="58">
        <f t="shared" si="202"/>
        <v>119.82828499999999</v>
      </c>
      <c r="CB19" s="58">
        <f t="shared" si="202"/>
        <v>119.82828499999999</v>
      </c>
      <c r="CC19" s="49">
        <f t="shared" si="202"/>
        <v>119.82828499999999</v>
      </c>
      <c r="CD19" s="58">
        <f t="shared" si="202"/>
        <v>122.81641399999999</v>
      </c>
      <c r="CE19" s="58">
        <f t="shared" si="202"/>
        <v>122.81641399999999</v>
      </c>
      <c r="CF19" s="58">
        <f t="shared" si="202"/>
        <v>122.81641399999999</v>
      </c>
      <c r="CG19" s="58">
        <f t="shared" si="202"/>
        <v>122.81641399999999</v>
      </c>
      <c r="CH19" s="81">
        <f t="shared" si="202"/>
        <v>122.81641399999999</v>
      </c>
      <c r="CI19" s="58"/>
      <c r="CJ19" s="58"/>
      <c r="CK19" s="58"/>
      <c r="CL19" s="58"/>
      <c r="CM19" s="81"/>
      <c r="CN19" s="58"/>
      <c r="CO19" s="58"/>
      <c r="CP19" s="58"/>
      <c r="CQ19" s="58"/>
      <c r="CR19" s="81"/>
      <c r="CS19" s="58"/>
      <c r="CT19" s="58"/>
      <c r="CU19" s="58"/>
      <c r="CV19" s="58"/>
      <c r="CW19" s="81"/>
      <c r="CX19" s="58"/>
      <c r="CY19" s="58"/>
      <c r="CZ19" s="58"/>
      <c r="DA19" s="58"/>
      <c r="DB19" s="81"/>
      <c r="DC19" s="58"/>
      <c r="DD19" s="58"/>
      <c r="DE19" s="58"/>
      <c r="DF19" s="58"/>
      <c r="DG19" s="81"/>
      <c r="DH19" s="58"/>
      <c r="DI19" s="58"/>
      <c r="DJ19" s="58"/>
      <c r="DK19" s="58"/>
      <c r="DL19" s="49"/>
    </row>
    <row r="20" spans="1:116" s="92" customFormat="1" x14ac:dyDescent="0.25">
      <c r="A20" s="153"/>
      <c r="B20" s="138"/>
      <c r="C20" s="141"/>
      <c r="D20" s="141"/>
      <c r="E20" s="141"/>
      <c r="F20" s="144"/>
      <c r="G20" s="28" t="s">
        <v>128</v>
      </c>
      <c r="H20" s="29" t="s">
        <v>54</v>
      </c>
      <c r="I20" s="48">
        <v>19.078389000000001</v>
      </c>
      <c r="J20" s="49">
        <f>I18</f>
        <v>19.078389000000001</v>
      </c>
      <c r="K20" s="49">
        <f t="shared" ref="K20:BV20" si="203">J18</f>
        <v>22.625297000000003</v>
      </c>
      <c r="L20" s="49">
        <f t="shared" si="203"/>
        <v>22.625297000000003</v>
      </c>
      <c r="M20" s="49">
        <f t="shared" si="203"/>
        <v>22.625297000000003</v>
      </c>
      <c r="N20" s="49">
        <f t="shared" si="203"/>
        <v>22.625297000000003</v>
      </c>
      <c r="O20" s="49">
        <f t="shared" si="203"/>
        <v>22.625297000000003</v>
      </c>
      <c r="P20" s="58">
        <f t="shared" si="203"/>
        <v>22.625297000000003</v>
      </c>
      <c r="Q20" s="58">
        <f t="shared" si="203"/>
        <v>22.625297000000003</v>
      </c>
      <c r="R20" s="58">
        <f t="shared" si="203"/>
        <v>22.625297000000003</v>
      </c>
      <c r="S20" s="58">
        <f t="shared" si="203"/>
        <v>22.625297000000003</v>
      </c>
      <c r="T20" s="81">
        <f t="shared" si="203"/>
        <v>22.625297000000003</v>
      </c>
      <c r="U20" s="58">
        <f t="shared" si="203"/>
        <v>22.625297000000003</v>
      </c>
      <c r="V20" s="58">
        <f t="shared" si="203"/>
        <v>22.625297000000003</v>
      </c>
      <c r="W20" s="58">
        <f t="shared" si="203"/>
        <v>22.625297000000003</v>
      </c>
      <c r="X20" s="58">
        <f t="shared" si="203"/>
        <v>22.625297000000003</v>
      </c>
      <c r="Y20" s="81">
        <f t="shared" si="203"/>
        <v>22.625297000000003</v>
      </c>
      <c r="Z20" s="58">
        <f t="shared" si="203"/>
        <v>22.625297000000003</v>
      </c>
      <c r="AA20" s="58">
        <f t="shared" si="203"/>
        <v>22.625297000000003</v>
      </c>
      <c r="AB20" s="58">
        <f t="shared" si="203"/>
        <v>22.625297000000003</v>
      </c>
      <c r="AC20" s="58">
        <f t="shared" si="203"/>
        <v>22.625297000000003</v>
      </c>
      <c r="AD20" s="49">
        <f t="shared" si="203"/>
        <v>22.625297000000003</v>
      </c>
      <c r="AE20" s="58">
        <f t="shared" si="203"/>
        <v>29.822771600000003</v>
      </c>
      <c r="AF20" s="58">
        <f t="shared" si="203"/>
        <v>29.822771600000003</v>
      </c>
      <c r="AG20" s="58">
        <f t="shared" si="203"/>
        <v>29.822771600000003</v>
      </c>
      <c r="AH20" s="58">
        <f t="shared" si="203"/>
        <v>29.822771600000003</v>
      </c>
      <c r="AI20" s="49">
        <f t="shared" si="203"/>
        <v>29.822771600000003</v>
      </c>
      <c r="AJ20" s="58">
        <f t="shared" si="203"/>
        <v>58.612670000000001</v>
      </c>
      <c r="AK20" s="58">
        <f t="shared" si="203"/>
        <v>58.612670000000001</v>
      </c>
      <c r="AL20" s="58">
        <f t="shared" si="203"/>
        <v>58.612670000000001</v>
      </c>
      <c r="AM20" s="58">
        <f t="shared" si="203"/>
        <v>58.612670000000001</v>
      </c>
      <c r="AN20" s="58">
        <f t="shared" si="203"/>
        <v>58.612670000000001</v>
      </c>
      <c r="AO20" s="81">
        <f t="shared" si="203"/>
        <v>58.612670000000001</v>
      </c>
      <c r="AP20" s="58">
        <f t="shared" si="203"/>
        <v>89.220477500000001</v>
      </c>
      <c r="AQ20" s="58">
        <f t="shared" si="203"/>
        <v>89.220477500000001</v>
      </c>
      <c r="AR20" s="58">
        <f t="shared" si="203"/>
        <v>89.220477500000001</v>
      </c>
      <c r="AS20" s="58">
        <f t="shared" si="203"/>
        <v>89.220477500000001</v>
      </c>
      <c r="AT20" s="58">
        <f t="shared" si="203"/>
        <v>89.220477500000001</v>
      </c>
      <c r="AU20" s="58">
        <f t="shared" si="203"/>
        <v>89.220477500000001</v>
      </c>
      <c r="AV20" s="49">
        <f t="shared" si="203"/>
        <v>89.220477500000001</v>
      </c>
      <c r="AW20" s="58">
        <f t="shared" si="203"/>
        <v>119.82828499999999</v>
      </c>
      <c r="AX20" s="58">
        <f t="shared" si="203"/>
        <v>119.82828499999999</v>
      </c>
      <c r="AY20" s="58">
        <f t="shared" si="203"/>
        <v>119.82828499999999</v>
      </c>
      <c r="AZ20" s="58">
        <f t="shared" si="203"/>
        <v>119.82828499999999</v>
      </c>
      <c r="BA20" s="58">
        <f t="shared" si="203"/>
        <v>119.82828499999999</v>
      </c>
      <c r="BB20" s="49">
        <f t="shared" si="203"/>
        <v>119.82828499999999</v>
      </c>
      <c r="BC20" s="58">
        <f t="shared" si="203"/>
        <v>119.82828499999999</v>
      </c>
      <c r="BD20" s="58">
        <f t="shared" si="203"/>
        <v>119.82828499999999</v>
      </c>
      <c r="BE20" s="58">
        <f t="shared" si="203"/>
        <v>119.82828499999999</v>
      </c>
      <c r="BF20" s="58">
        <f t="shared" si="203"/>
        <v>119.82828499999999</v>
      </c>
      <c r="BG20" s="81">
        <f t="shared" si="203"/>
        <v>119.82828499999999</v>
      </c>
      <c r="BH20" s="58">
        <f t="shared" si="203"/>
        <v>119.82828499999999</v>
      </c>
      <c r="BI20" s="58">
        <f t="shared" si="203"/>
        <v>119.82828499999999</v>
      </c>
      <c r="BJ20" s="58">
        <f t="shared" si="203"/>
        <v>119.82828499999999</v>
      </c>
      <c r="BK20" s="58">
        <f t="shared" si="203"/>
        <v>119.82828499999999</v>
      </c>
      <c r="BL20" s="81">
        <f t="shared" si="203"/>
        <v>119.82828499999999</v>
      </c>
      <c r="BM20" s="58">
        <f t="shared" si="203"/>
        <v>119.82828499999999</v>
      </c>
      <c r="BN20" s="58">
        <f t="shared" si="203"/>
        <v>119.82828499999999</v>
      </c>
      <c r="BO20" s="58">
        <f t="shared" si="203"/>
        <v>119.82828499999999</v>
      </c>
      <c r="BP20" s="58">
        <f t="shared" si="203"/>
        <v>119.82828499999999</v>
      </c>
      <c r="BQ20" s="58">
        <f t="shared" si="203"/>
        <v>119.82828499999999</v>
      </c>
      <c r="BR20" s="58">
        <f t="shared" si="203"/>
        <v>119.82828499999999</v>
      </c>
      <c r="BS20" s="58">
        <f t="shared" si="203"/>
        <v>119.82828499999999</v>
      </c>
      <c r="BT20" s="58">
        <f t="shared" si="203"/>
        <v>119.82828499999999</v>
      </c>
      <c r="BU20" s="58">
        <f t="shared" si="203"/>
        <v>119.82828499999999</v>
      </c>
      <c r="BV20" s="81">
        <f t="shared" si="203"/>
        <v>119.82828499999999</v>
      </c>
      <c r="BW20" s="58">
        <f t="shared" ref="BW20:CH20" si="204">BV18</f>
        <v>119.82828499999999</v>
      </c>
      <c r="BX20" s="58">
        <f t="shared" si="204"/>
        <v>119.82828499999999</v>
      </c>
      <c r="BY20" s="58">
        <f t="shared" si="204"/>
        <v>119.82828499999999</v>
      </c>
      <c r="BZ20" s="58">
        <f t="shared" si="204"/>
        <v>119.82828499999999</v>
      </c>
      <c r="CA20" s="58">
        <f t="shared" si="204"/>
        <v>119.82828499999999</v>
      </c>
      <c r="CB20" s="58">
        <f t="shared" si="204"/>
        <v>119.82828499999999</v>
      </c>
      <c r="CC20" s="49">
        <f t="shared" si="204"/>
        <v>119.82828499999999</v>
      </c>
      <c r="CD20" s="58">
        <f t="shared" si="204"/>
        <v>122.81641399999999</v>
      </c>
      <c r="CE20" s="58">
        <f t="shared" si="204"/>
        <v>122.81641399999999</v>
      </c>
      <c r="CF20" s="58">
        <f t="shared" si="204"/>
        <v>122.81641399999999</v>
      </c>
      <c r="CG20" s="58">
        <f t="shared" si="204"/>
        <v>122.81641399999999</v>
      </c>
      <c r="CH20" s="81">
        <f t="shared" si="204"/>
        <v>122.81641399999999</v>
      </c>
      <c r="CI20" s="58"/>
      <c r="CJ20" s="58"/>
      <c r="CK20" s="58"/>
      <c r="CL20" s="58"/>
      <c r="CM20" s="81"/>
      <c r="CN20" s="58"/>
      <c r="CO20" s="58"/>
      <c r="CP20" s="58"/>
      <c r="CQ20" s="58"/>
      <c r="CR20" s="81"/>
      <c r="CS20" s="58"/>
      <c r="CT20" s="58"/>
      <c r="CU20" s="58"/>
      <c r="CV20" s="58"/>
      <c r="CW20" s="81"/>
      <c r="CX20" s="58"/>
      <c r="CY20" s="58"/>
      <c r="CZ20" s="58"/>
      <c r="DA20" s="58"/>
      <c r="DB20" s="81"/>
      <c r="DC20" s="58"/>
      <c r="DD20" s="58"/>
      <c r="DE20" s="58"/>
      <c r="DF20" s="58"/>
      <c r="DG20" s="81"/>
      <c r="DH20" s="58"/>
      <c r="DI20" s="58"/>
      <c r="DJ20" s="58"/>
      <c r="DK20" s="58"/>
      <c r="DL20" s="49"/>
    </row>
    <row r="21" spans="1:116" s="92" customFormat="1" x14ac:dyDescent="0.25">
      <c r="A21" s="153"/>
      <c r="B21" s="138"/>
      <c r="C21" s="141"/>
      <c r="D21" s="141"/>
      <c r="E21" s="141"/>
      <c r="F21" s="144"/>
      <c r="G21" s="28" t="s">
        <v>232</v>
      </c>
      <c r="H21" s="29" t="s">
        <v>55</v>
      </c>
      <c r="I21" s="48">
        <v>19.078389000000001</v>
      </c>
      <c r="J21" s="49">
        <f>I18</f>
        <v>19.078389000000001</v>
      </c>
      <c r="K21" s="49">
        <f t="shared" ref="K21" si="205">J18</f>
        <v>22.625297000000003</v>
      </c>
      <c r="L21" s="49">
        <f t="shared" ref="L21:P21" si="206">K18</f>
        <v>22.625297000000003</v>
      </c>
      <c r="M21" s="49">
        <f t="shared" si="206"/>
        <v>22.625297000000003</v>
      </c>
      <c r="N21" s="49">
        <f t="shared" si="206"/>
        <v>22.625297000000003</v>
      </c>
      <c r="O21" s="49">
        <f t="shared" si="206"/>
        <v>22.625297000000003</v>
      </c>
      <c r="P21" s="58">
        <f t="shared" si="206"/>
        <v>22.625297000000003</v>
      </c>
      <c r="Q21" s="58">
        <f t="shared" ref="Q21:CB21" si="207">P18</f>
        <v>22.625297000000003</v>
      </c>
      <c r="R21" s="58">
        <f t="shared" si="207"/>
        <v>22.625297000000003</v>
      </c>
      <c r="S21" s="58">
        <f t="shared" si="207"/>
        <v>22.625297000000003</v>
      </c>
      <c r="T21" s="81">
        <f t="shared" si="207"/>
        <v>22.625297000000003</v>
      </c>
      <c r="U21" s="58">
        <f t="shared" si="207"/>
        <v>22.625297000000003</v>
      </c>
      <c r="V21" s="58">
        <f t="shared" si="207"/>
        <v>22.625297000000003</v>
      </c>
      <c r="W21" s="58">
        <f t="shared" si="207"/>
        <v>22.625297000000003</v>
      </c>
      <c r="X21" s="58">
        <f t="shared" si="207"/>
        <v>22.625297000000003</v>
      </c>
      <c r="Y21" s="81">
        <f t="shared" si="207"/>
        <v>22.625297000000003</v>
      </c>
      <c r="Z21" s="58">
        <f t="shared" si="207"/>
        <v>22.625297000000003</v>
      </c>
      <c r="AA21" s="58">
        <f t="shared" si="207"/>
        <v>22.625297000000003</v>
      </c>
      <c r="AB21" s="58">
        <f t="shared" si="207"/>
        <v>22.625297000000003</v>
      </c>
      <c r="AC21" s="58">
        <f t="shared" si="207"/>
        <v>22.625297000000003</v>
      </c>
      <c r="AD21" s="49">
        <f t="shared" si="207"/>
        <v>22.625297000000003</v>
      </c>
      <c r="AE21" s="58">
        <f t="shared" si="207"/>
        <v>29.822771600000003</v>
      </c>
      <c r="AF21" s="58">
        <f t="shared" si="207"/>
        <v>29.822771600000003</v>
      </c>
      <c r="AG21" s="58">
        <f t="shared" si="207"/>
        <v>29.822771600000003</v>
      </c>
      <c r="AH21" s="58">
        <f t="shared" si="207"/>
        <v>29.822771600000003</v>
      </c>
      <c r="AI21" s="49">
        <f t="shared" si="207"/>
        <v>29.822771600000003</v>
      </c>
      <c r="AJ21" s="58">
        <f t="shared" si="207"/>
        <v>58.612670000000001</v>
      </c>
      <c r="AK21" s="58">
        <f t="shared" si="207"/>
        <v>58.612670000000001</v>
      </c>
      <c r="AL21" s="58">
        <f t="shared" si="207"/>
        <v>58.612670000000001</v>
      </c>
      <c r="AM21" s="58">
        <f t="shared" si="207"/>
        <v>58.612670000000001</v>
      </c>
      <c r="AN21" s="58">
        <f t="shared" si="207"/>
        <v>58.612670000000001</v>
      </c>
      <c r="AO21" s="81">
        <f t="shared" si="207"/>
        <v>58.612670000000001</v>
      </c>
      <c r="AP21" s="58">
        <f t="shared" si="207"/>
        <v>89.220477500000001</v>
      </c>
      <c r="AQ21" s="58">
        <f t="shared" si="207"/>
        <v>89.220477500000001</v>
      </c>
      <c r="AR21" s="58">
        <f t="shared" si="207"/>
        <v>89.220477500000001</v>
      </c>
      <c r="AS21" s="58">
        <f t="shared" si="207"/>
        <v>89.220477500000001</v>
      </c>
      <c r="AT21" s="58">
        <f t="shared" si="207"/>
        <v>89.220477500000001</v>
      </c>
      <c r="AU21" s="58">
        <f t="shared" si="207"/>
        <v>89.220477500000001</v>
      </c>
      <c r="AV21" s="49">
        <f t="shared" si="207"/>
        <v>89.220477500000001</v>
      </c>
      <c r="AW21" s="58">
        <f t="shared" si="207"/>
        <v>119.82828499999999</v>
      </c>
      <c r="AX21" s="58">
        <f t="shared" si="207"/>
        <v>119.82828499999999</v>
      </c>
      <c r="AY21" s="58">
        <f t="shared" si="207"/>
        <v>119.82828499999999</v>
      </c>
      <c r="AZ21" s="58">
        <f t="shared" si="207"/>
        <v>119.82828499999999</v>
      </c>
      <c r="BA21" s="58">
        <f t="shared" si="207"/>
        <v>119.82828499999999</v>
      </c>
      <c r="BB21" s="49">
        <f t="shared" si="207"/>
        <v>119.82828499999999</v>
      </c>
      <c r="BC21" s="58">
        <f t="shared" si="207"/>
        <v>119.82828499999999</v>
      </c>
      <c r="BD21" s="58">
        <f t="shared" si="207"/>
        <v>119.82828499999999</v>
      </c>
      <c r="BE21" s="58">
        <f t="shared" si="207"/>
        <v>119.82828499999999</v>
      </c>
      <c r="BF21" s="58">
        <f t="shared" si="207"/>
        <v>119.82828499999999</v>
      </c>
      <c r="BG21" s="81">
        <f t="shared" si="207"/>
        <v>119.82828499999999</v>
      </c>
      <c r="BH21" s="58">
        <f t="shared" si="207"/>
        <v>119.82828499999999</v>
      </c>
      <c r="BI21" s="58">
        <f t="shared" si="207"/>
        <v>119.82828499999999</v>
      </c>
      <c r="BJ21" s="58">
        <f t="shared" si="207"/>
        <v>119.82828499999999</v>
      </c>
      <c r="BK21" s="58">
        <f t="shared" si="207"/>
        <v>119.82828499999999</v>
      </c>
      <c r="BL21" s="81">
        <f t="shared" si="207"/>
        <v>119.82828499999999</v>
      </c>
      <c r="BM21" s="58">
        <f t="shared" si="207"/>
        <v>119.82828499999999</v>
      </c>
      <c r="BN21" s="58">
        <f t="shared" si="207"/>
        <v>119.82828499999999</v>
      </c>
      <c r="BO21" s="58">
        <f t="shared" si="207"/>
        <v>119.82828499999999</v>
      </c>
      <c r="BP21" s="58">
        <f t="shared" si="207"/>
        <v>119.82828499999999</v>
      </c>
      <c r="BQ21" s="58">
        <f t="shared" si="207"/>
        <v>119.82828499999999</v>
      </c>
      <c r="BR21" s="58">
        <f t="shared" si="207"/>
        <v>119.82828499999999</v>
      </c>
      <c r="BS21" s="58">
        <f t="shared" si="207"/>
        <v>119.82828499999999</v>
      </c>
      <c r="BT21" s="58">
        <f t="shared" si="207"/>
        <v>119.82828499999999</v>
      </c>
      <c r="BU21" s="58">
        <f t="shared" si="207"/>
        <v>119.82828499999999</v>
      </c>
      <c r="BV21" s="81">
        <f t="shared" si="207"/>
        <v>119.82828499999999</v>
      </c>
      <c r="BW21" s="58">
        <f t="shared" si="207"/>
        <v>119.82828499999999</v>
      </c>
      <c r="BX21" s="58">
        <f t="shared" si="207"/>
        <v>119.82828499999999</v>
      </c>
      <c r="BY21" s="58">
        <f t="shared" si="207"/>
        <v>119.82828499999999</v>
      </c>
      <c r="BZ21" s="58">
        <f t="shared" si="207"/>
        <v>119.82828499999999</v>
      </c>
      <c r="CA21" s="58">
        <f t="shared" si="207"/>
        <v>119.82828499999999</v>
      </c>
      <c r="CB21" s="58">
        <f t="shared" si="207"/>
        <v>119.82828499999999</v>
      </c>
      <c r="CC21" s="49">
        <f t="shared" ref="CC21:CH21" si="208">CB18</f>
        <v>119.82828499999999</v>
      </c>
      <c r="CD21" s="58">
        <f t="shared" si="208"/>
        <v>122.81641399999999</v>
      </c>
      <c r="CE21" s="58">
        <f t="shared" si="208"/>
        <v>122.81641399999999</v>
      </c>
      <c r="CF21" s="58">
        <f t="shared" si="208"/>
        <v>122.81641399999999</v>
      </c>
      <c r="CG21" s="58">
        <f t="shared" si="208"/>
        <v>122.81641399999999</v>
      </c>
      <c r="CH21" s="81">
        <f t="shared" si="208"/>
        <v>122.81641399999999</v>
      </c>
      <c r="CI21" s="58"/>
      <c r="CJ21" s="58"/>
      <c r="CK21" s="58"/>
      <c r="CL21" s="58"/>
      <c r="CM21" s="81"/>
      <c r="CN21" s="58"/>
      <c r="CO21" s="58"/>
      <c r="CP21" s="58"/>
      <c r="CQ21" s="58"/>
      <c r="CR21" s="81"/>
      <c r="CS21" s="58"/>
      <c r="CT21" s="58"/>
      <c r="CU21" s="58"/>
      <c r="CV21" s="58"/>
      <c r="CW21" s="81"/>
      <c r="CX21" s="58"/>
      <c r="CY21" s="58"/>
      <c r="CZ21" s="58"/>
      <c r="DA21" s="58"/>
      <c r="DB21" s="81"/>
      <c r="DC21" s="58"/>
      <c r="DD21" s="58"/>
      <c r="DE21" s="58"/>
      <c r="DF21" s="58"/>
      <c r="DG21" s="81"/>
      <c r="DH21" s="58"/>
      <c r="DI21" s="58"/>
      <c r="DJ21" s="58"/>
      <c r="DK21" s="58"/>
      <c r="DL21" s="49"/>
    </row>
    <row r="22" spans="1:116" s="92" customFormat="1" x14ac:dyDescent="0.25">
      <c r="A22" s="153"/>
      <c r="B22" s="138"/>
      <c r="C22" s="141"/>
      <c r="D22" s="141"/>
      <c r="E22" s="141"/>
      <c r="F22" s="144"/>
      <c r="G22" s="30" t="s">
        <v>126</v>
      </c>
      <c r="H22" s="31" t="s">
        <v>54</v>
      </c>
      <c r="I22" s="48"/>
      <c r="J22" s="49">
        <f>I18</f>
        <v>19.078389000000001</v>
      </c>
      <c r="K22" s="49">
        <f t="shared" ref="K22" si="209">J18</f>
        <v>22.625297000000003</v>
      </c>
      <c r="L22" s="49">
        <f t="shared" ref="L22:P22" si="210">K18</f>
        <v>22.625297000000003</v>
      </c>
      <c r="M22" s="49">
        <f t="shared" si="210"/>
        <v>22.625297000000003</v>
      </c>
      <c r="N22" s="49">
        <f t="shared" si="210"/>
        <v>22.625297000000003</v>
      </c>
      <c r="O22" s="49">
        <f t="shared" si="210"/>
        <v>22.625297000000003</v>
      </c>
      <c r="P22" s="58">
        <f t="shared" si="210"/>
        <v>22.625297000000003</v>
      </c>
      <c r="Q22" s="58">
        <f t="shared" ref="Q22:CB22" si="211">P18</f>
        <v>22.625297000000003</v>
      </c>
      <c r="R22" s="58">
        <f t="shared" si="211"/>
        <v>22.625297000000003</v>
      </c>
      <c r="S22" s="58">
        <f t="shared" si="211"/>
        <v>22.625297000000003</v>
      </c>
      <c r="T22" s="81">
        <f t="shared" si="211"/>
        <v>22.625297000000003</v>
      </c>
      <c r="U22" s="58">
        <f t="shared" si="211"/>
        <v>22.625297000000003</v>
      </c>
      <c r="V22" s="58">
        <f t="shared" si="211"/>
        <v>22.625297000000003</v>
      </c>
      <c r="W22" s="58">
        <f t="shared" si="211"/>
        <v>22.625297000000003</v>
      </c>
      <c r="X22" s="58">
        <f t="shared" si="211"/>
        <v>22.625297000000003</v>
      </c>
      <c r="Y22" s="81">
        <f t="shared" si="211"/>
        <v>22.625297000000003</v>
      </c>
      <c r="Z22" s="58">
        <f t="shared" si="211"/>
        <v>22.625297000000003</v>
      </c>
      <c r="AA22" s="58">
        <f t="shared" si="211"/>
        <v>22.625297000000003</v>
      </c>
      <c r="AB22" s="58">
        <f t="shared" si="211"/>
        <v>22.625297000000003</v>
      </c>
      <c r="AC22" s="58">
        <f t="shared" si="211"/>
        <v>22.625297000000003</v>
      </c>
      <c r="AD22" s="49">
        <f t="shared" si="211"/>
        <v>22.625297000000003</v>
      </c>
      <c r="AE22" s="58">
        <f t="shared" si="211"/>
        <v>29.822771600000003</v>
      </c>
      <c r="AF22" s="58">
        <f t="shared" si="211"/>
        <v>29.822771600000003</v>
      </c>
      <c r="AG22" s="58">
        <f t="shared" si="211"/>
        <v>29.822771600000003</v>
      </c>
      <c r="AH22" s="58">
        <f t="shared" si="211"/>
        <v>29.822771600000003</v>
      </c>
      <c r="AI22" s="49">
        <f t="shared" si="211"/>
        <v>29.822771600000003</v>
      </c>
      <c r="AJ22" s="58">
        <f t="shared" si="211"/>
        <v>58.612670000000001</v>
      </c>
      <c r="AK22" s="58">
        <f t="shared" si="211"/>
        <v>58.612670000000001</v>
      </c>
      <c r="AL22" s="58">
        <f t="shared" si="211"/>
        <v>58.612670000000001</v>
      </c>
      <c r="AM22" s="58">
        <f t="shared" si="211"/>
        <v>58.612670000000001</v>
      </c>
      <c r="AN22" s="58">
        <f t="shared" si="211"/>
        <v>58.612670000000001</v>
      </c>
      <c r="AO22" s="81">
        <f t="shared" si="211"/>
        <v>58.612670000000001</v>
      </c>
      <c r="AP22" s="58">
        <f t="shared" si="211"/>
        <v>89.220477500000001</v>
      </c>
      <c r="AQ22" s="58">
        <f t="shared" si="211"/>
        <v>89.220477500000001</v>
      </c>
      <c r="AR22" s="58">
        <f t="shared" si="211"/>
        <v>89.220477500000001</v>
      </c>
      <c r="AS22" s="58">
        <f t="shared" si="211"/>
        <v>89.220477500000001</v>
      </c>
      <c r="AT22" s="58">
        <f t="shared" si="211"/>
        <v>89.220477500000001</v>
      </c>
      <c r="AU22" s="58">
        <f t="shared" si="211"/>
        <v>89.220477500000001</v>
      </c>
      <c r="AV22" s="49">
        <f t="shared" si="211"/>
        <v>89.220477500000001</v>
      </c>
      <c r="AW22" s="58">
        <f t="shared" si="211"/>
        <v>119.82828499999999</v>
      </c>
      <c r="AX22" s="58">
        <f t="shared" si="211"/>
        <v>119.82828499999999</v>
      </c>
      <c r="AY22" s="58">
        <f t="shared" si="211"/>
        <v>119.82828499999999</v>
      </c>
      <c r="AZ22" s="58">
        <f t="shared" si="211"/>
        <v>119.82828499999999</v>
      </c>
      <c r="BA22" s="58">
        <f t="shared" si="211"/>
        <v>119.82828499999999</v>
      </c>
      <c r="BB22" s="49">
        <f t="shared" si="211"/>
        <v>119.82828499999999</v>
      </c>
      <c r="BC22" s="58">
        <f t="shared" si="211"/>
        <v>119.82828499999999</v>
      </c>
      <c r="BD22" s="58">
        <f t="shared" si="211"/>
        <v>119.82828499999999</v>
      </c>
      <c r="BE22" s="58">
        <f t="shared" si="211"/>
        <v>119.82828499999999</v>
      </c>
      <c r="BF22" s="58">
        <f t="shared" si="211"/>
        <v>119.82828499999999</v>
      </c>
      <c r="BG22" s="81">
        <f t="shared" si="211"/>
        <v>119.82828499999999</v>
      </c>
      <c r="BH22" s="58">
        <f t="shared" si="211"/>
        <v>119.82828499999999</v>
      </c>
      <c r="BI22" s="58">
        <f t="shared" si="211"/>
        <v>119.82828499999999</v>
      </c>
      <c r="BJ22" s="58">
        <f t="shared" si="211"/>
        <v>119.82828499999999</v>
      </c>
      <c r="BK22" s="58">
        <f t="shared" si="211"/>
        <v>119.82828499999999</v>
      </c>
      <c r="BL22" s="81">
        <f t="shared" si="211"/>
        <v>119.82828499999999</v>
      </c>
      <c r="BM22" s="58">
        <f t="shared" si="211"/>
        <v>119.82828499999999</v>
      </c>
      <c r="BN22" s="58">
        <f t="shared" si="211"/>
        <v>119.82828499999999</v>
      </c>
      <c r="BO22" s="58">
        <f t="shared" si="211"/>
        <v>119.82828499999999</v>
      </c>
      <c r="BP22" s="58">
        <f t="shared" si="211"/>
        <v>119.82828499999999</v>
      </c>
      <c r="BQ22" s="58">
        <f t="shared" si="211"/>
        <v>119.82828499999999</v>
      </c>
      <c r="BR22" s="58">
        <f t="shared" si="211"/>
        <v>119.82828499999999</v>
      </c>
      <c r="BS22" s="58">
        <f t="shared" si="211"/>
        <v>119.82828499999999</v>
      </c>
      <c r="BT22" s="58">
        <f t="shared" si="211"/>
        <v>119.82828499999999</v>
      </c>
      <c r="BU22" s="58">
        <f t="shared" si="211"/>
        <v>119.82828499999999</v>
      </c>
      <c r="BV22" s="81">
        <f t="shared" si="211"/>
        <v>119.82828499999999</v>
      </c>
      <c r="BW22" s="58">
        <f t="shared" si="211"/>
        <v>119.82828499999999</v>
      </c>
      <c r="BX22" s="58">
        <f t="shared" si="211"/>
        <v>119.82828499999999</v>
      </c>
      <c r="BY22" s="58">
        <f t="shared" si="211"/>
        <v>119.82828499999999</v>
      </c>
      <c r="BZ22" s="58">
        <f t="shared" si="211"/>
        <v>119.82828499999999</v>
      </c>
      <c r="CA22" s="58">
        <f t="shared" si="211"/>
        <v>119.82828499999999</v>
      </c>
      <c r="CB22" s="58">
        <f t="shared" si="211"/>
        <v>119.82828499999999</v>
      </c>
      <c r="CC22" s="49">
        <f t="shared" ref="CC22:CH22" si="212">CB18</f>
        <v>119.82828499999999</v>
      </c>
      <c r="CD22" s="58">
        <f t="shared" si="212"/>
        <v>122.81641399999999</v>
      </c>
      <c r="CE22" s="58">
        <f t="shared" si="212"/>
        <v>122.81641399999999</v>
      </c>
      <c r="CF22" s="58">
        <f t="shared" si="212"/>
        <v>122.81641399999999</v>
      </c>
      <c r="CG22" s="58">
        <f t="shared" si="212"/>
        <v>122.81641399999999</v>
      </c>
      <c r="CH22" s="81">
        <f t="shared" si="212"/>
        <v>122.81641399999999</v>
      </c>
      <c r="CI22" s="58"/>
      <c r="CJ22" s="58"/>
      <c r="CK22" s="58"/>
      <c r="CL22" s="58"/>
      <c r="CM22" s="81"/>
      <c r="CN22" s="58"/>
      <c r="CO22" s="58"/>
      <c r="CP22" s="58"/>
      <c r="CQ22" s="58"/>
      <c r="CR22" s="81"/>
      <c r="CS22" s="58"/>
      <c r="CT22" s="58"/>
      <c r="CU22" s="58"/>
      <c r="CV22" s="58"/>
      <c r="CW22" s="81"/>
      <c r="CX22" s="58"/>
      <c r="CY22" s="58"/>
      <c r="CZ22" s="58"/>
      <c r="DA22" s="58"/>
      <c r="DB22" s="81"/>
      <c r="DC22" s="58"/>
      <c r="DD22" s="58"/>
      <c r="DE22" s="58"/>
      <c r="DF22" s="58"/>
      <c r="DG22" s="81"/>
      <c r="DH22" s="58"/>
      <c r="DI22" s="58"/>
      <c r="DJ22" s="58"/>
      <c r="DK22" s="58"/>
      <c r="DL22" s="49"/>
    </row>
    <row r="23" spans="1:116" s="92" customFormat="1" x14ac:dyDescent="0.25">
      <c r="A23" s="153"/>
      <c r="B23" s="138"/>
      <c r="C23" s="141"/>
      <c r="D23" s="141"/>
      <c r="E23" s="141"/>
      <c r="F23" s="144"/>
      <c r="G23" s="30" t="s">
        <v>230</v>
      </c>
      <c r="H23" s="31" t="s">
        <v>56</v>
      </c>
      <c r="I23" s="48"/>
      <c r="J23" s="49"/>
      <c r="K23" s="49">
        <f>J22</f>
        <v>19.078389000000001</v>
      </c>
      <c r="L23" s="49">
        <f t="shared" ref="L23:BW23" si="213">K22</f>
        <v>22.625297000000003</v>
      </c>
      <c r="M23" s="49">
        <f t="shared" si="213"/>
        <v>22.625297000000003</v>
      </c>
      <c r="N23" s="49">
        <f t="shared" si="213"/>
        <v>22.625297000000003</v>
      </c>
      <c r="O23" s="49">
        <f t="shared" si="213"/>
        <v>22.625297000000003</v>
      </c>
      <c r="P23" s="58">
        <f t="shared" si="213"/>
        <v>22.625297000000003</v>
      </c>
      <c r="Q23" s="58">
        <f t="shared" si="213"/>
        <v>22.625297000000003</v>
      </c>
      <c r="R23" s="58">
        <f t="shared" si="213"/>
        <v>22.625297000000003</v>
      </c>
      <c r="S23" s="58">
        <f t="shared" si="213"/>
        <v>22.625297000000003</v>
      </c>
      <c r="T23" s="81">
        <f t="shared" si="213"/>
        <v>22.625297000000003</v>
      </c>
      <c r="U23" s="58">
        <f t="shared" si="213"/>
        <v>22.625297000000003</v>
      </c>
      <c r="V23" s="58">
        <f t="shared" si="213"/>
        <v>22.625297000000003</v>
      </c>
      <c r="W23" s="58">
        <f t="shared" si="213"/>
        <v>22.625297000000003</v>
      </c>
      <c r="X23" s="58">
        <f t="shared" si="213"/>
        <v>22.625297000000003</v>
      </c>
      <c r="Y23" s="81">
        <f t="shared" si="213"/>
        <v>22.625297000000003</v>
      </c>
      <c r="Z23" s="58">
        <f t="shared" si="213"/>
        <v>22.625297000000003</v>
      </c>
      <c r="AA23" s="58">
        <f t="shared" si="213"/>
        <v>22.625297000000003</v>
      </c>
      <c r="AB23" s="58">
        <f t="shared" si="213"/>
        <v>22.625297000000003</v>
      </c>
      <c r="AC23" s="58">
        <f t="shared" si="213"/>
        <v>22.625297000000003</v>
      </c>
      <c r="AD23" s="49">
        <f t="shared" si="213"/>
        <v>22.625297000000003</v>
      </c>
      <c r="AE23" s="58">
        <f t="shared" si="213"/>
        <v>22.625297000000003</v>
      </c>
      <c r="AF23" s="58">
        <f t="shared" si="213"/>
        <v>29.822771600000003</v>
      </c>
      <c r="AG23" s="58">
        <f t="shared" si="213"/>
        <v>29.822771600000003</v>
      </c>
      <c r="AH23" s="58">
        <f t="shared" si="213"/>
        <v>29.822771600000003</v>
      </c>
      <c r="AI23" s="49">
        <f t="shared" si="213"/>
        <v>29.822771600000003</v>
      </c>
      <c r="AJ23" s="58">
        <f t="shared" si="213"/>
        <v>29.822771600000003</v>
      </c>
      <c r="AK23" s="58">
        <f t="shared" si="213"/>
        <v>58.612670000000001</v>
      </c>
      <c r="AL23" s="58">
        <f t="shared" si="213"/>
        <v>58.612670000000001</v>
      </c>
      <c r="AM23" s="58">
        <f t="shared" si="213"/>
        <v>58.612670000000001</v>
      </c>
      <c r="AN23" s="58">
        <f t="shared" si="213"/>
        <v>58.612670000000001</v>
      </c>
      <c r="AO23" s="81">
        <f t="shared" si="213"/>
        <v>58.612670000000001</v>
      </c>
      <c r="AP23" s="58">
        <f t="shared" si="213"/>
        <v>58.612670000000001</v>
      </c>
      <c r="AQ23" s="58">
        <f t="shared" si="213"/>
        <v>89.220477500000001</v>
      </c>
      <c r="AR23" s="58">
        <f t="shared" si="213"/>
        <v>89.220477500000001</v>
      </c>
      <c r="AS23" s="58">
        <f t="shared" si="213"/>
        <v>89.220477500000001</v>
      </c>
      <c r="AT23" s="58">
        <f t="shared" si="213"/>
        <v>89.220477500000001</v>
      </c>
      <c r="AU23" s="58">
        <f t="shared" si="213"/>
        <v>89.220477500000001</v>
      </c>
      <c r="AV23" s="49">
        <f t="shared" si="213"/>
        <v>89.220477500000001</v>
      </c>
      <c r="AW23" s="58">
        <f t="shared" si="213"/>
        <v>89.220477500000001</v>
      </c>
      <c r="AX23" s="58">
        <f t="shared" si="213"/>
        <v>119.82828499999999</v>
      </c>
      <c r="AY23" s="58">
        <f t="shared" si="213"/>
        <v>119.82828499999999</v>
      </c>
      <c r="AZ23" s="58">
        <f t="shared" si="213"/>
        <v>119.82828499999999</v>
      </c>
      <c r="BA23" s="58">
        <f t="shared" si="213"/>
        <v>119.82828499999999</v>
      </c>
      <c r="BB23" s="49">
        <f t="shared" si="213"/>
        <v>119.82828499999999</v>
      </c>
      <c r="BC23" s="58">
        <f t="shared" si="213"/>
        <v>119.82828499999999</v>
      </c>
      <c r="BD23" s="58">
        <f t="shared" si="213"/>
        <v>119.82828499999999</v>
      </c>
      <c r="BE23" s="58">
        <f t="shared" si="213"/>
        <v>119.82828499999999</v>
      </c>
      <c r="BF23" s="58">
        <f t="shared" si="213"/>
        <v>119.82828499999999</v>
      </c>
      <c r="BG23" s="81">
        <f t="shared" si="213"/>
        <v>119.82828499999999</v>
      </c>
      <c r="BH23" s="58">
        <f t="shared" si="213"/>
        <v>119.82828499999999</v>
      </c>
      <c r="BI23" s="58">
        <f t="shared" si="213"/>
        <v>119.82828499999999</v>
      </c>
      <c r="BJ23" s="58">
        <f t="shared" si="213"/>
        <v>119.82828499999999</v>
      </c>
      <c r="BK23" s="58">
        <f t="shared" si="213"/>
        <v>119.82828499999999</v>
      </c>
      <c r="BL23" s="81">
        <f t="shared" si="213"/>
        <v>119.82828499999999</v>
      </c>
      <c r="BM23" s="58">
        <f t="shared" si="213"/>
        <v>119.82828499999999</v>
      </c>
      <c r="BN23" s="58">
        <f t="shared" si="213"/>
        <v>119.82828499999999</v>
      </c>
      <c r="BO23" s="58">
        <f t="shared" si="213"/>
        <v>119.82828499999999</v>
      </c>
      <c r="BP23" s="58">
        <f t="shared" si="213"/>
        <v>119.82828499999999</v>
      </c>
      <c r="BQ23" s="58">
        <f t="shared" si="213"/>
        <v>119.82828499999999</v>
      </c>
      <c r="BR23" s="58">
        <f t="shared" si="213"/>
        <v>119.82828499999999</v>
      </c>
      <c r="BS23" s="58">
        <f t="shared" si="213"/>
        <v>119.82828499999999</v>
      </c>
      <c r="BT23" s="58">
        <f t="shared" si="213"/>
        <v>119.82828499999999</v>
      </c>
      <c r="BU23" s="58">
        <f t="shared" si="213"/>
        <v>119.82828499999999</v>
      </c>
      <c r="BV23" s="81">
        <f t="shared" si="213"/>
        <v>119.82828499999999</v>
      </c>
      <c r="BW23" s="58">
        <f t="shared" si="213"/>
        <v>119.82828499999999</v>
      </c>
      <c r="BX23" s="58">
        <f t="shared" ref="BX23:CH23" si="214">BW22</f>
        <v>119.82828499999999</v>
      </c>
      <c r="BY23" s="58">
        <f t="shared" si="214"/>
        <v>119.82828499999999</v>
      </c>
      <c r="BZ23" s="58">
        <f t="shared" si="214"/>
        <v>119.82828499999999</v>
      </c>
      <c r="CA23" s="58">
        <f t="shared" si="214"/>
        <v>119.82828499999999</v>
      </c>
      <c r="CB23" s="58">
        <f t="shared" si="214"/>
        <v>119.82828499999999</v>
      </c>
      <c r="CC23" s="49">
        <f t="shared" si="214"/>
        <v>119.82828499999999</v>
      </c>
      <c r="CD23" s="58">
        <f t="shared" si="214"/>
        <v>119.82828499999999</v>
      </c>
      <c r="CE23" s="58">
        <f t="shared" si="214"/>
        <v>122.81641399999999</v>
      </c>
      <c r="CF23" s="58">
        <f t="shared" si="214"/>
        <v>122.81641399999999</v>
      </c>
      <c r="CG23" s="58">
        <f t="shared" si="214"/>
        <v>122.81641399999999</v>
      </c>
      <c r="CH23" s="81">
        <f t="shared" si="214"/>
        <v>122.81641399999999</v>
      </c>
      <c r="CI23" s="58"/>
      <c r="CJ23" s="58"/>
      <c r="CK23" s="58"/>
      <c r="CL23" s="58"/>
      <c r="CM23" s="81"/>
      <c r="CN23" s="58"/>
      <c r="CO23" s="58"/>
      <c r="CP23" s="58"/>
      <c r="CQ23" s="58"/>
      <c r="CR23" s="81"/>
      <c r="CS23" s="58"/>
      <c r="CT23" s="58"/>
      <c r="CU23" s="58"/>
      <c r="CV23" s="58"/>
      <c r="CW23" s="81"/>
      <c r="CX23" s="58"/>
      <c r="CY23" s="58"/>
      <c r="CZ23" s="58"/>
      <c r="DA23" s="58"/>
      <c r="DB23" s="81"/>
      <c r="DC23" s="58"/>
      <c r="DD23" s="58"/>
      <c r="DE23" s="58"/>
      <c r="DF23" s="58"/>
      <c r="DG23" s="81"/>
      <c r="DH23" s="58"/>
      <c r="DI23" s="58"/>
      <c r="DJ23" s="58"/>
      <c r="DK23" s="58"/>
      <c r="DL23" s="49"/>
    </row>
    <row r="24" spans="1:116" s="92" customFormat="1" x14ac:dyDescent="0.25">
      <c r="A24" s="153"/>
      <c r="B24" s="138"/>
      <c r="C24" s="141"/>
      <c r="D24" s="141"/>
      <c r="E24" s="141"/>
      <c r="F24" s="144"/>
      <c r="G24" s="32" t="s">
        <v>135</v>
      </c>
      <c r="H24" s="33" t="s">
        <v>57</v>
      </c>
      <c r="I24" s="48"/>
      <c r="J24" s="49"/>
      <c r="K24" s="49"/>
      <c r="L24" s="49"/>
      <c r="M24" s="49"/>
      <c r="N24" s="49"/>
      <c r="O24" s="49"/>
      <c r="P24" s="58">
        <f>K23</f>
        <v>19.078389000000001</v>
      </c>
      <c r="Q24" s="58">
        <f t="shared" ref="Q24:CB24" si="215">L23</f>
        <v>22.625297000000003</v>
      </c>
      <c r="R24" s="58">
        <f t="shared" si="215"/>
        <v>22.625297000000003</v>
      </c>
      <c r="S24" s="58">
        <f t="shared" si="215"/>
        <v>22.625297000000003</v>
      </c>
      <c r="T24" s="81">
        <f t="shared" si="215"/>
        <v>22.625297000000003</v>
      </c>
      <c r="U24" s="58">
        <f t="shared" si="215"/>
        <v>22.625297000000003</v>
      </c>
      <c r="V24" s="58">
        <f t="shared" si="215"/>
        <v>22.625297000000003</v>
      </c>
      <c r="W24" s="58">
        <f t="shared" si="215"/>
        <v>22.625297000000003</v>
      </c>
      <c r="X24" s="58">
        <f t="shared" si="215"/>
        <v>22.625297000000003</v>
      </c>
      <c r="Y24" s="81">
        <f t="shared" si="215"/>
        <v>22.625297000000003</v>
      </c>
      <c r="Z24" s="58">
        <f t="shared" si="215"/>
        <v>22.625297000000003</v>
      </c>
      <c r="AA24" s="58">
        <f t="shared" si="215"/>
        <v>22.625297000000003</v>
      </c>
      <c r="AB24" s="58">
        <f t="shared" si="215"/>
        <v>22.625297000000003</v>
      </c>
      <c r="AC24" s="58">
        <f t="shared" si="215"/>
        <v>22.625297000000003</v>
      </c>
      <c r="AD24" s="49">
        <f t="shared" si="215"/>
        <v>22.625297000000003</v>
      </c>
      <c r="AE24" s="58">
        <f t="shared" si="215"/>
        <v>22.625297000000003</v>
      </c>
      <c r="AF24" s="58">
        <f t="shared" si="215"/>
        <v>22.625297000000003</v>
      </c>
      <c r="AG24" s="58">
        <f t="shared" si="215"/>
        <v>22.625297000000003</v>
      </c>
      <c r="AH24" s="58">
        <f t="shared" si="215"/>
        <v>22.625297000000003</v>
      </c>
      <c r="AI24" s="49">
        <f t="shared" si="215"/>
        <v>22.625297000000003</v>
      </c>
      <c r="AJ24" s="58">
        <f t="shared" si="215"/>
        <v>22.625297000000003</v>
      </c>
      <c r="AK24" s="58">
        <f t="shared" si="215"/>
        <v>29.822771600000003</v>
      </c>
      <c r="AL24" s="58">
        <f t="shared" si="215"/>
        <v>29.822771600000003</v>
      </c>
      <c r="AM24" s="58">
        <f t="shared" si="215"/>
        <v>29.822771600000003</v>
      </c>
      <c r="AN24" s="58">
        <f t="shared" si="215"/>
        <v>29.822771600000003</v>
      </c>
      <c r="AO24" s="81">
        <f t="shared" si="215"/>
        <v>29.822771600000003</v>
      </c>
      <c r="AP24" s="58">
        <f t="shared" si="215"/>
        <v>58.612670000000001</v>
      </c>
      <c r="AQ24" s="58">
        <f t="shared" si="215"/>
        <v>58.612670000000001</v>
      </c>
      <c r="AR24" s="58">
        <f t="shared" si="215"/>
        <v>58.612670000000001</v>
      </c>
      <c r="AS24" s="58">
        <f t="shared" si="215"/>
        <v>58.612670000000001</v>
      </c>
      <c r="AT24" s="58">
        <f t="shared" si="215"/>
        <v>58.612670000000001</v>
      </c>
      <c r="AU24" s="58">
        <f t="shared" si="215"/>
        <v>58.612670000000001</v>
      </c>
      <c r="AV24" s="49">
        <f t="shared" si="215"/>
        <v>89.220477500000001</v>
      </c>
      <c r="AW24" s="58">
        <f t="shared" si="215"/>
        <v>89.220477500000001</v>
      </c>
      <c r="AX24" s="58">
        <f t="shared" si="215"/>
        <v>89.220477500000001</v>
      </c>
      <c r="AY24" s="58">
        <f t="shared" si="215"/>
        <v>89.220477500000001</v>
      </c>
      <c r="AZ24" s="58">
        <f t="shared" si="215"/>
        <v>89.220477500000001</v>
      </c>
      <c r="BA24" s="58">
        <f t="shared" si="215"/>
        <v>89.220477500000001</v>
      </c>
      <c r="BB24" s="49">
        <f t="shared" si="215"/>
        <v>89.220477500000001</v>
      </c>
      <c r="BC24" s="58">
        <f t="shared" si="215"/>
        <v>119.82828499999999</v>
      </c>
      <c r="BD24" s="58">
        <f t="shared" si="215"/>
        <v>119.82828499999999</v>
      </c>
      <c r="BE24" s="58">
        <f t="shared" si="215"/>
        <v>119.82828499999999</v>
      </c>
      <c r="BF24" s="58">
        <f t="shared" si="215"/>
        <v>119.82828499999999</v>
      </c>
      <c r="BG24" s="81">
        <f t="shared" si="215"/>
        <v>119.82828499999999</v>
      </c>
      <c r="BH24" s="58">
        <f t="shared" si="215"/>
        <v>119.82828499999999</v>
      </c>
      <c r="BI24" s="58">
        <f t="shared" si="215"/>
        <v>119.82828499999999</v>
      </c>
      <c r="BJ24" s="58">
        <f t="shared" si="215"/>
        <v>119.82828499999999</v>
      </c>
      <c r="BK24" s="58">
        <f t="shared" si="215"/>
        <v>119.82828499999999</v>
      </c>
      <c r="BL24" s="81">
        <f t="shared" si="215"/>
        <v>119.82828499999999</v>
      </c>
      <c r="BM24" s="58">
        <f t="shared" si="215"/>
        <v>119.82828499999999</v>
      </c>
      <c r="BN24" s="58">
        <f t="shared" si="215"/>
        <v>119.82828499999999</v>
      </c>
      <c r="BO24" s="58">
        <f t="shared" si="215"/>
        <v>119.82828499999999</v>
      </c>
      <c r="BP24" s="58">
        <f t="shared" si="215"/>
        <v>119.82828499999999</v>
      </c>
      <c r="BQ24" s="58">
        <f t="shared" si="215"/>
        <v>119.82828499999999</v>
      </c>
      <c r="BR24" s="58">
        <f t="shared" si="215"/>
        <v>119.82828499999999</v>
      </c>
      <c r="BS24" s="58">
        <f t="shared" si="215"/>
        <v>119.82828499999999</v>
      </c>
      <c r="BT24" s="58">
        <f t="shared" si="215"/>
        <v>119.82828499999999</v>
      </c>
      <c r="BU24" s="58">
        <f t="shared" si="215"/>
        <v>119.82828499999999</v>
      </c>
      <c r="BV24" s="81">
        <f t="shared" si="215"/>
        <v>119.82828499999999</v>
      </c>
      <c r="BW24" s="58">
        <f t="shared" si="215"/>
        <v>119.82828499999999</v>
      </c>
      <c r="BX24" s="58">
        <f t="shared" si="215"/>
        <v>119.82828499999999</v>
      </c>
      <c r="BY24" s="58">
        <f t="shared" si="215"/>
        <v>119.82828499999999</v>
      </c>
      <c r="BZ24" s="58">
        <f t="shared" si="215"/>
        <v>119.82828499999999</v>
      </c>
      <c r="CA24" s="58">
        <f t="shared" si="215"/>
        <v>119.82828499999999</v>
      </c>
      <c r="CB24" s="58">
        <f t="shared" si="215"/>
        <v>119.82828499999999</v>
      </c>
      <c r="CC24" s="49">
        <f t="shared" ref="CC24:CH24" si="216">BX23</f>
        <v>119.82828499999999</v>
      </c>
      <c r="CD24" s="58">
        <f t="shared" si="216"/>
        <v>119.82828499999999</v>
      </c>
      <c r="CE24" s="58">
        <f t="shared" si="216"/>
        <v>119.82828499999999</v>
      </c>
      <c r="CF24" s="58">
        <f t="shared" si="216"/>
        <v>119.82828499999999</v>
      </c>
      <c r="CG24" s="58">
        <f t="shared" si="216"/>
        <v>119.82828499999999</v>
      </c>
      <c r="CH24" s="81">
        <f t="shared" si="216"/>
        <v>119.82828499999999</v>
      </c>
      <c r="CI24" s="58">
        <f t="shared" ref="CI24:CM24" si="217">CB19</f>
        <v>119.82828499999999</v>
      </c>
      <c r="CJ24" s="58">
        <f t="shared" si="217"/>
        <v>119.82828499999999</v>
      </c>
      <c r="CK24" s="58">
        <f t="shared" si="217"/>
        <v>122.81641399999999</v>
      </c>
      <c r="CL24" s="58">
        <f t="shared" si="217"/>
        <v>122.81641399999999</v>
      </c>
      <c r="CM24" s="81">
        <f t="shared" si="217"/>
        <v>122.81641399999999</v>
      </c>
      <c r="CN24" s="58"/>
      <c r="CO24" s="58"/>
      <c r="CP24" s="58"/>
      <c r="CQ24" s="58"/>
      <c r="CR24" s="81"/>
      <c r="CS24" s="58"/>
      <c r="CT24" s="58"/>
      <c r="CU24" s="58"/>
      <c r="CV24" s="58"/>
      <c r="CW24" s="81"/>
      <c r="CX24" s="58"/>
      <c r="CY24" s="58"/>
      <c r="CZ24" s="58"/>
      <c r="DA24" s="58"/>
      <c r="DB24" s="81"/>
      <c r="DC24" s="58"/>
      <c r="DD24" s="58"/>
      <c r="DE24" s="58"/>
      <c r="DF24" s="58"/>
      <c r="DG24" s="81"/>
      <c r="DH24" s="58"/>
      <c r="DI24" s="58"/>
      <c r="DJ24" s="58"/>
      <c r="DK24" s="58"/>
      <c r="DL24" s="49"/>
    </row>
    <row r="25" spans="1:116" s="92" customFormat="1" x14ac:dyDescent="0.25">
      <c r="A25" s="153"/>
      <c r="B25" s="138"/>
      <c r="C25" s="141"/>
      <c r="D25" s="141" t="s">
        <v>156</v>
      </c>
      <c r="E25" s="141">
        <v>6.2272124596199996</v>
      </c>
      <c r="F25" s="144"/>
      <c r="G25" s="32" t="s">
        <v>234</v>
      </c>
      <c r="H25" s="33" t="s">
        <v>78</v>
      </c>
      <c r="I25" s="48"/>
      <c r="J25" s="49"/>
      <c r="K25" s="49"/>
      <c r="L25" s="49"/>
      <c r="M25" s="49"/>
      <c r="N25" s="49"/>
      <c r="O25" s="49"/>
      <c r="P25" s="58"/>
      <c r="Q25" s="58"/>
      <c r="R25" s="58"/>
      <c r="S25" s="58"/>
      <c r="T25" s="81"/>
      <c r="U25" s="58"/>
      <c r="V25" s="58"/>
      <c r="W25" s="58"/>
      <c r="X25" s="58"/>
      <c r="Y25" s="81"/>
      <c r="Z25" s="58"/>
      <c r="AA25" s="58"/>
      <c r="AB25" s="58"/>
      <c r="AC25" s="58"/>
      <c r="AD25" s="49"/>
      <c r="AE25" s="58"/>
      <c r="AF25" s="58"/>
      <c r="AG25" s="58"/>
      <c r="AH25" s="58"/>
      <c r="AI25" s="49"/>
      <c r="AJ25" s="58">
        <f>P24</f>
        <v>19.078389000000001</v>
      </c>
      <c r="AK25" s="58">
        <f t="shared" ref="AK25:CV25" si="218">Q24</f>
        <v>22.625297000000003</v>
      </c>
      <c r="AL25" s="58">
        <f t="shared" si="218"/>
        <v>22.625297000000003</v>
      </c>
      <c r="AM25" s="58">
        <f t="shared" si="218"/>
        <v>22.625297000000003</v>
      </c>
      <c r="AN25" s="58">
        <f t="shared" si="218"/>
        <v>22.625297000000003</v>
      </c>
      <c r="AO25" s="81">
        <f t="shared" si="218"/>
        <v>22.625297000000003</v>
      </c>
      <c r="AP25" s="58">
        <f t="shared" si="218"/>
        <v>22.625297000000003</v>
      </c>
      <c r="AQ25" s="58">
        <f t="shared" si="218"/>
        <v>22.625297000000003</v>
      </c>
      <c r="AR25" s="58">
        <f t="shared" si="218"/>
        <v>22.625297000000003</v>
      </c>
      <c r="AS25" s="58">
        <f t="shared" si="218"/>
        <v>22.625297000000003</v>
      </c>
      <c r="AT25" s="58">
        <f t="shared" si="218"/>
        <v>22.625297000000003</v>
      </c>
      <c r="AU25" s="58">
        <f t="shared" si="218"/>
        <v>22.625297000000003</v>
      </c>
      <c r="AV25" s="49">
        <f t="shared" si="218"/>
        <v>22.625297000000003</v>
      </c>
      <c r="AW25" s="58">
        <f t="shared" si="218"/>
        <v>22.625297000000003</v>
      </c>
      <c r="AX25" s="58">
        <f t="shared" si="218"/>
        <v>22.625297000000003</v>
      </c>
      <c r="AY25" s="58">
        <f t="shared" si="218"/>
        <v>22.625297000000003</v>
      </c>
      <c r="AZ25" s="58">
        <f t="shared" si="218"/>
        <v>22.625297000000003</v>
      </c>
      <c r="BA25" s="58">
        <f t="shared" si="218"/>
        <v>22.625297000000003</v>
      </c>
      <c r="BB25" s="49">
        <f t="shared" si="218"/>
        <v>22.625297000000003</v>
      </c>
      <c r="BC25" s="58">
        <f t="shared" si="218"/>
        <v>22.625297000000003</v>
      </c>
      <c r="BD25" s="58">
        <f t="shared" si="218"/>
        <v>22.625297000000003</v>
      </c>
      <c r="BE25" s="58">
        <f t="shared" si="218"/>
        <v>29.822771600000003</v>
      </c>
      <c r="BF25" s="58">
        <f t="shared" si="218"/>
        <v>29.822771600000003</v>
      </c>
      <c r="BG25" s="81">
        <f t="shared" si="218"/>
        <v>29.822771600000003</v>
      </c>
      <c r="BH25" s="58">
        <f t="shared" si="218"/>
        <v>29.822771600000003</v>
      </c>
      <c r="BI25" s="58">
        <f t="shared" si="218"/>
        <v>29.822771600000003</v>
      </c>
      <c r="BJ25" s="58">
        <f t="shared" si="218"/>
        <v>58.612670000000001</v>
      </c>
      <c r="BK25" s="58">
        <f t="shared" si="218"/>
        <v>58.612670000000001</v>
      </c>
      <c r="BL25" s="81">
        <f t="shared" si="218"/>
        <v>58.612670000000001</v>
      </c>
      <c r="BM25" s="58">
        <f t="shared" si="218"/>
        <v>58.612670000000001</v>
      </c>
      <c r="BN25" s="58">
        <f t="shared" si="218"/>
        <v>58.612670000000001</v>
      </c>
      <c r="BO25" s="58">
        <f t="shared" si="218"/>
        <v>58.612670000000001</v>
      </c>
      <c r="BP25" s="58">
        <f t="shared" si="218"/>
        <v>89.220477500000001</v>
      </c>
      <c r="BQ25" s="58">
        <f t="shared" si="218"/>
        <v>89.220477500000001</v>
      </c>
      <c r="BR25" s="58">
        <f t="shared" si="218"/>
        <v>89.220477500000001</v>
      </c>
      <c r="BS25" s="58">
        <f t="shared" si="218"/>
        <v>89.220477500000001</v>
      </c>
      <c r="BT25" s="58">
        <f t="shared" si="218"/>
        <v>89.220477500000001</v>
      </c>
      <c r="BU25" s="58">
        <f t="shared" si="218"/>
        <v>89.220477500000001</v>
      </c>
      <c r="BV25" s="81">
        <f t="shared" si="218"/>
        <v>89.220477500000001</v>
      </c>
      <c r="BW25" s="58">
        <f t="shared" si="218"/>
        <v>119.82828499999999</v>
      </c>
      <c r="BX25" s="58">
        <f t="shared" si="218"/>
        <v>119.82828499999999</v>
      </c>
      <c r="BY25" s="58">
        <f t="shared" si="218"/>
        <v>119.82828499999999</v>
      </c>
      <c r="BZ25" s="58">
        <f t="shared" si="218"/>
        <v>119.82828499999999</v>
      </c>
      <c r="CA25" s="58">
        <f t="shared" si="218"/>
        <v>119.82828499999999</v>
      </c>
      <c r="CB25" s="58">
        <f t="shared" si="218"/>
        <v>119.82828499999999</v>
      </c>
      <c r="CC25" s="49">
        <f t="shared" si="218"/>
        <v>119.82828499999999</v>
      </c>
      <c r="CD25" s="58">
        <f t="shared" si="218"/>
        <v>119.82828499999999</v>
      </c>
      <c r="CE25" s="58">
        <f t="shared" si="218"/>
        <v>119.82828499999999</v>
      </c>
      <c r="CF25" s="58">
        <f t="shared" si="218"/>
        <v>119.82828499999999</v>
      </c>
      <c r="CG25" s="58">
        <f t="shared" si="218"/>
        <v>119.82828499999999</v>
      </c>
      <c r="CH25" s="81">
        <f t="shared" si="218"/>
        <v>119.82828499999999</v>
      </c>
      <c r="CI25" s="58">
        <f t="shared" si="218"/>
        <v>119.82828499999999</v>
      </c>
      <c r="CJ25" s="58">
        <f t="shared" si="218"/>
        <v>119.82828499999999</v>
      </c>
      <c r="CK25" s="58">
        <f t="shared" si="218"/>
        <v>119.82828499999999</v>
      </c>
      <c r="CL25" s="58">
        <f t="shared" si="218"/>
        <v>119.82828499999999</v>
      </c>
      <c r="CM25" s="81">
        <f t="shared" si="218"/>
        <v>119.82828499999999</v>
      </c>
      <c r="CN25" s="58">
        <f t="shared" si="218"/>
        <v>119.82828499999999</v>
      </c>
      <c r="CO25" s="58">
        <f t="shared" si="218"/>
        <v>119.82828499999999</v>
      </c>
      <c r="CP25" s="58">
        <f t="shared" si="218"/>
        <v>119.82828499999999</v>
      </c>
      <c r="CQ25" s="58">
        <f t="shared" si="218"/>
        <v>119.82828499999999</v>
      </c>
      <c r="CR25" s="81">
        <f t="shared" si="218"/>
        <v>119.82828499999999</v>
      </c>
      <c r="CS25" s="58">
        <f t="shared" si="218"/>
        <v>119.82828499999999</v>
      </c>
      <c r="CT25" s="58">
        <f t="shared" si="218"/>
        <v>119.82828499999999</v>
      </c>
      <c r="CU25" s="58">
        <f t="shared" si="218"/>
        <v>119.82828499999999</v>
      </c>
      <c r="CV25" s="58">
        <f t="shared" si="218"/>
        <v>119.82828499999999</v>
      </c>
      <c r="CW25" s="81">
        <f>CC24</f>
        <v>119.82828499999999</v>
      </c>
      <c r="CX25" s="58">
        <f t="shared" ref="CX25:DF25" si="219">CD24</f>
        <v>119.82828499999999</v>
      </c>
      <c r="CY25" s="58">
        <f t="shared" si="219"/>
        <v>119.82828499999999</v>
      </c>
      <c r="CZ25" s="58">
        <f t="shared" si="219"/>
        <v>119.82828499999999</v>
      </c>
      <c r="DA25" s="58">
        <f t="shared" si="219"/>
        <v>119.82828499999999</v>
      </c>
      <c r="DB25" s="81">
        <f t="shared" si="219"/>
        <v>119.82828499999999</v>
      </c>
      <c r="DC25" s="58">
        <f t="shared" si="219"/>
        <v>119.82828499999999</v>
      </c>
      <c r="DD25" s="58">
        <f t="shared" si="219"/>
        <v>119.82828499999999</v>
      </c>
      <c r="DE25" s="58">
        <f t="shared" si="219"/>
        <v>122.81641399999999</v>
      </c>
      <c r="DF25" s="58">
        <f t="shared" si="219"/>
        <v>122.81641399999999</v>
      </c>
      <c r="DG25" s="81">
        <f t="shared" ref="DG25" si="220">CM24</f>
        <v>122.81641399999999</v>
      </c>
      <c r="DH25" s="58">
        <v>122.81641399999999</v>
      </c>
      <c r="DI25" s="58">
        <v>122.81641399999999</v>
      </c>
      <c r="DJ25" s="58">
        <v>122.81641399999999</v>
      </c>
      <c r="DK25" s="58">
        <v>122.81641399999999</v>
      </c>
      <c r="DL25" s="49">
        <v>122.81641399999999</v>
      </c>
    </row>
    <row r="26" spans="1:116" s="92" customFormat="1" x14ac:dyDescent="0.25">
      <c r="A26" s="153"/>
      <c r="B26" s="138"/>
      <c r="C26" s="141"/>
      <c r="D26" s="141"/>
      <c r="E26" s="141"/>
      <c r="F26" s="144"/>
      <c r="G26" s="34"/>
      <c r="H26" s="35"/>
      <c r="I26" s="48"/>
      <c r="J26" s="49"/>
      <c r="K26" s="49"/>
      <c r="L26" s="49"/>
      <c r="M26" s="49"/>
      <c r="N26" s="49"/>
      <c r="O26" s="49"/>
      <c r="P26" s="58"/>
      <c r="Q26" s="58"/>
      <c r="R26" s="58"/>
      <c r="S26" s="58"/>
      <c r="T26" s="81"/>
      <c r="U26" s="58"/>
      <c r="V26" s="58"/>
      <c r="W26" s="58"/>
      <c r="X26" s="58"/>
      <c r="Y26" s="81"/>
      <c r="Z26" s="58"/>
      <c r="AA26" s="58"/>
      <c r="AB26" s="58"/>
      <c r="AC26" s="58"/>
      <c r="AD26" s="49"/>
      <c r="AE26" s="58"/>
      <c r="AF26" s="58"/>
      <c r="AG26" s="58"/>
      <c r="AH26" s="58"/>
      <c r="AI26" s="49"/>
      <c r="AJ26" s="58"/>
      <c r="AK26" s="58"/>
      <c r="AL26" s="58"/>
      <c r="AM26" s="58"/>
      <c r="AN26" s="58"/>
      <c r="AO26" s="81"/>
      <c r="AP26" s="58"/>
      <c r="AQ26" s="58"/>
      <c r="AR26" s="58"/>
      <c r="AS26" s="58"/>
      <c r="AT26" s="58"/>
      <c r="AU26" s="58"/>
      <c r="AV26" s="49"/>
      <c r="AW26" s="58"/>
      <c r="AX26" s="58"/>
      <c r="AY26" s="58"/>
      <c r="AZ26" s="58"/>
      <c r="BA26" s="58"/>
      <c r="BB26" s="49"/>
      <c r="BC26" s="58"/>
      <c r="BD26" s="58"/>
      <c r="BE26" s="58"/>
      <c r="BF26" s="58"/>
      <c r="BG26" s="81"/>
      <c r="BH26" s="58"/>
      <c r="BI26" s="58"/>
      <c r="BJ26" s="58"/>
      <c r="BK26" s="58"/>
      <c r="BL26" s="81"/>
      <c r="BM26" s="58"/>
      <c r="BN26" s="58"/>
      <c r="BO26" s="58"/>
      <c r="BP26" s="58"/>
      <c r="BQ26" s="58"/>
      <c r="BR26" s="58"/>
      <c r="BS26" s="58"/>
      <c r="BT26" s="58"/>
      <c r="BU26" s="58"/>
      <c r="BV26" s="81"/>
      <c r="BW26" s="58"/>
      <c r="BX26" s="58"/>
      <c r="BY26" s="58"/>
      <c r="BZ26" s="58"/>
      <c r="CA26" s="58"/>
      <c r="CB26" s="58"/>
      <c r="CC26" s="49"/>
      <c r="CD26" s="58"/>
      <c r="CE26" s="58"/>
      <c r="CF26" s="58"/>
      <c r="CG26" s="58"/>
      <c r="CH26" s="81"/>
      <c r="CI26" s="58"/>
      <c r="CJ26" s="58"/>
      <c r="CK26" s="58"/>
      <c r="CL26" s="58"/>
      <c r="CM26" s="81"/>
      <c r="CN26" s="58"/>
      <c r="CO26" s="58"/>
      <c r="CP26" s="58"/>
      <c r="CQ26" s="58"/>
      <c r="CR26" s="81"/>
      <c r="CS26" s="58"/>
      <c r="CT26" s="58"/>
      <c r="CU26" s="58"/>
      <c r="CV26" s="58"/>
      <c r="CW26" s="81"/>
      <c r="CX26" s="58"/>
      <c r="CY26" s="58"/>
      <c r="CZ26" s="58"/>
      <c r="DA26" s="58"/>
      <c r="DB26" s="81"/>
      <c r="DC26" s="58"/>
      <c r="DD26" s="58"/>
      <c r="DE26" s="58"/>
      <c r="DF26" s="58"/>
      <c r="DG26" s="81"/>
      <c r="DH26" s="58"/>
      <c r="DI26" s="58"/>
      <c r="DJ26" s="58"/>
      <c r="DK26" s="58"/>
      <c r="DL26" s="49"/>
    </row>
    <row r="27" spans="1:116" s="92" customFormat="1" x14ac:dyDescent="0.25">
      <c r="A27" s="153"/>
      <c r="B27" s="138"/>
      <c r="C27" s="141"/>
      <c r="D27" s="141"/>
      <c r="E27" s="141"/>
      <c r="F27" s="144"/>
      <c r="G27" s="34"/>
      <c r="H27" s="35"/>
      <c r="I27" s="48"/>
      <c r="J27" s="49"/>
      <c r="K27" s="49"/>
      <c r="L27" s="49"/>
      <c r="M27" s="49"/>
      <c r="N27" s="49"/>
      <c r="O27" s="49"/>
      <c r="P27" s="58"/>
      <c r="Q27" s="58"/>
      <c r="R27" s="58"/>
      <c r="S27" s="58"/>
      <c r="T27" s="81"/>
      <c r="U27" s="58"/>
      <c r="V27" s="58"/>
      <c r="W27" s="58"/>
      <c r="X27" s="58"/>
      <c r="Y27" s="81"/>
      <c r="Z27" s="58"/>
      <c r="AA27" s="58"/>
      <c r="AB27" s="58"/>
      <c r="AC27" s="58"/>
      <c r="AD27" s="49"/>
      <c r="AE27" s="58"/>
      <c r="AF27" s="58"/>
      <c r="AG27" s="58"/>
      <c r="AH27" s="58"/>
      <c r="AI27" s="49"/>
      <c r="AJ27" s="58"/>
      <c r="AK27" s="58"/>
      <c r="AL27" s="58"/>
      <c r="AM27" s="58"/>
      <c r="AN27" s="58"/>
      <c r="AO27" s="81"/>
      <c r="AP27" s="58"/>
      <c r="AQ27" s="58"/>
      <c r="AR27" s="58"/>
      <c r="AS27" s="58"/>
      <c r="AT27" s="58"/>
      <c r="AU27" s="58"/>
      <c r="AV27" s="49"/>
      <c r="AW27" s="58"/>
      <c r="AX27" s="58"/>
      <c r="AY27" s="58"/>
      <c r="AZ27" s="58"/>
      <c r="BA27" s="58"/>
      <c r="BB27" s="49"/>
      <c r="BC27" s="58"/>
      <c r="BD27" s="58"/>
      <c r="BE27" s="58"/>
      <c r="BF27" s="58"/>
      <c r="BG27" s="81"/>
      <c r="BH27" s="58"/>
      <c r="BI27" s="58"/>
      <c r="BJ27" s="58"/>
      <c r="BK27" s="58"/>
      <c r="BL27" s="81"/>
      <c r="BM27" s="58"/>
      <c r="BN27" s="58"/>
      <c r="BO27" s="58"/>
      <c r="BP27" s="58"/>
      <c r="BQ27" s="58"/>
      <c r="BR27" s="58"/>
      <c r="BS27" s="58"/>
      <c r="BT27" s="58"/>
      <c r="BU27" s="58"/>
      <c r="BV27" s="81"/>
      <c r="BW27" s="58"/>
      <c r="BX27" s="58"/>
      <c r="BY27" s="58"/>
      <c r="BZ27" s="58"/>
      <c r="CA27" s="58"/>
      <c r="CB27" s="58"/>
      <c r="CC27" s="49"/>
      <c r="CD27" s="58"/>
      <c r="CE27" s="58"/>
      <c r="CF27" s="58"/>
      <c r="CG27" s="58"/>
      <c r="CH27" s="81"/>
      <c r="CI27" s="58"/>
      <c r="CJ27" s="58"/>
      <c r="CK27" s="58"/>
      <c r="CL27" s="58"/>
      <c r="CM27" s="81"/>
      <c r="CN27" s="58"/>
      <c r="CO27" s="58"/>
      <c r="CP27" s="58"/>
      <c r="CQ27" s="58"/>
      <c r="CR27" s="81"/>
      <c r="CS27" s="58"/>
      <c r="CT27" s="58"/>
      <c r="CU27" s="58"/>
      <c r="CV27" s="58"/>
      <c r="CW27" s="81"/>
      <c r="CX27" s="58"/>
      <c r="CY27" s="58"/>
      <c r="CZ27" s="58"/>
      <c r="DA27" s="58"/>
      <c r="DB27" s="81"/>
      <c r="DC27" s="58"/>
      <c r="DD27" s="58"/>
      <c r="DE27" s="58"/>
      <c r="DF27" s="58"/>
      <c r="DG27" s="81"/>
      <c r="DH27" s="58"/>
      <c r="DI27" s="58"/>
      <c r="DJ27" s="58"/>
      <c r="DK27" s="58"/>
      <c r="DL27" s="49"/>
    </row>
    <row r="28" spans="1:116" s="92" customFormat="1" ht="15.75" thickBot="1" x14ac:dyDescent="0.3">
      <c r="A28" s="153"/>
      <c r="B28" s="139"/>
      <c r="C28" s="142"/>
      <c r="D28" s="142"/>
      <c r="E28" s="142"/>
      <c r="F28" s="145"/>
      <c r="G28" s="36"/>
      <c r="H28" s="37"/>
      <c r="I28" s="51"/>
      <c r="J28" s="52"/>
      <c r="K28" s="52"/>
      <c r="L28" s="52"/>
      <c r="M28" s="52"/>
      <c r="N28" s="52"/>
      <c r="O28" s="52"/>
      <c r="P28" s="80"/>
      <c r="Q28" s="80"/>
      <c r="R28" s="80"/>
      <c r="S28" s="80"/>
      <c r="T28" s="79"/>
      <c r="U28" s="80"/>
      <c r="V28" s="80"/>
      <c r="W28" s="80"/>
      <c r="X28" s="80"/>
      <c r="Y28" s="79"/>
      <c r="Z28" s="80"/>
      <c r="AA28" s="80"/>
      <c r="AB28" s="80"/>
      <c r="AC28" s="80"/>
      <c r="AD28" s="52"/>
      <c r="AE28" s="80"/>
      <c r="AF28" s="80"/>
      <c r="AG28" s="80"/>
      <c r="AH28" s="80"/>
      <c r="AI28" s="52"/>
      <c r="AJ28" s="80"/>
      <c r="AK28" s="80"/>
      <c r="AL28" s="80"/>
      <c r="AM28" s="80"/>
      <c r="AN28" s="80"/>
      <c r="AO28" s="79"/>
      <c r="AP28" s="80"/>
      <c r="AQ28" s="80"/>
      <c r="AR28" s="80"/>
      <c r="AS28" s="80"/>
      <c r="AT28" s="80"/>
      <c r="AU28" s="80"/>
      <c r="AV28" s="52"/>
      <c r="AW28" s="80"/>
      <c r="AX28" s="80"/>
      <c r="AY28" s="80"/>
      <c r="AZ28" s="80"/>
      <c r="BA28" s="80"/>
      <c r="BB28" s="52"/>
      <c r="BC28" s="80"/>
      <c r="BD28" s="80"/>
      <c r="BE28" s="80"/>
      <c r="BF28" s="80"/>
      <c r="BG28" s="79"/>
      <c r="BH28" s="80"/>
      <c r="BI28" s="80"/>
      <c r="BJ28" s="80"/>
      <c r="BK28" s="80"/>
      <c r="BL28" s="79"/>
      <c r="BM28" s="80"/>
      <c r="BN28" s="80"/>
      <c r="BO28" s="80"/>
      <c r="BP28" s="80"/>
      <c r="BQ28" s="80"/>
      <c r="BR28" s="80"/>
      <c r="BS28" s="80"/>
      <c r="BT28" s="80"/>
      <c r="BU28" s="80"/>
      <c r="BV28" s="79"/>
      <c r="BW28" s="80"/>
      <c r="BX28" s="80"/>
      <c r="BY28" s="80"/>
      <c r="BZ28" s="80"/>
      <c r="CA28" s="80"/>
      <c r="CB28" s="80"/>
      <c r="CC28" s="52"/>
      <c r="CD28" s="80"/>
      <c r="CE28" s="80"/>
      <c r="CF28" s="80"/>
      <c r="CG28" s="80"/>
      <c r="CH28" s="79"/>
      <c r="CI28" s="80"/>
      <c r="CJ28" s="80"/>
      <c r="CK28" s="80"/>
      <c r="CL28" s="80"/>
      <c r="CM28" s="79"/>
      <c r="CN28" s="80"/>
      <c r="CO28" s="80"/>
      <c r="CP28" s="80"/>
      <c r="CQ28" s="80"/>
      <c r="CR28" s="79"/>
      <c r="CS28" s="80"/>
      <c r="CT28" s="80"/>
      <c r="CU28" s="80"/>
      <c r="CV28" s="80"/>
      <c r="CW28" s="79"/>
      <c r="CX28" s="80"/>
      <c r="CY28" s="80"/>
      <c r="CZ28" s="80"/>
      <c r="DA28" s="80"/>
      <c r="DB28" s="79"/>
      <c r="DC28" s="80"/>
      <c r="DD28" s="80"/>
      <c r="DE28" s="80"/>
      <c r="DF28" s="80"/>
      <c r="DG28" s="79"/>
      <c r="DH28" s="80"/>
      <c r="DI28" s="80"/>
      <c r="DJ28" s="80"/>
      <c r="DK28" s="80"/>
      <c r="DL28" s="52"/>
    </row>
    <row r="29" spans="1:116" s="96" customFormat="1" x14ac:dyDescent="0.25">
      <c r="A29" s="153"/>
      <c r="B29" s="137" t="s">
        <v>139</v>
      </c>
      <c r="C29" s="140">
        <f>SUM(E29:E40)</f>
        <v>806.63116303999993</v>
      </c>
      <c r="D29" s="140" t="s">
        <v>157</v>
      </c>
      <c r="E29" s="140">
        <v>647.49368028799995</v>
      </c>
      <c r="F29" s="143" t="s">
        <v>9</v>
      </c>
      <c r="G29" s="38" t="s">
        <v>124</v>
      </c>
      <c r="H29" s="39"/>
      <c r="I29" s="86"/>
      <c r="J29" s="55"/>
      <c r="K29" s="55"/>
      <c r="L29" s="55"/>
      <c r="M29" s="55"/>
      <c r="N29" s="55"/>
      <c r="O29" s="55"/>
      <c r="P29" s="55"/>
      <c r="Q29" s="55"/>
      <c r="R29" s="55"/>
      <c r="S29" s="55"/>
      <c r="T29" s="55"/>
      <c r="U29" s="55"/>
      <c r="V29" s="55"/>
      <c r="W29" s="55"/>
      <c r="X29" s="55"/>
      <c r="Y29" s="55"/>
      <c r="Z29" s="55"/>
      <c r="AA29" s="55"/>
      <c r="AB29" s="55"/>
      <c r="AC29" s="55"/>
      <c r="AD29" s="55"/>
      <c r="AE29" s="55"/>
      <c r="AF29" s="55"/>
      <c r="AG29" s="55"/>
      <c r="AH29" s="55"/>
      <c r="AI29" s="55"/>
      <c r="AJ29" s="55"/>
      <c r="AK29" s="55"/>
      <c r="AL29" s="55"/>
      <c r="AM29" s="55"/>
      <c r="AN29" s="55"/>
      <c r="AO29" s="55">
        <v>200.83011200000001</v>
      </c>
      <c r="AP29" s="55"/>
      <c r="AQ29" s="55"/>
      <c r="AR29" s="55"/>
      <c r="AS29" s="55"/>
      <c r="AT29" s="55"/>
      <c r="AU29" s="55"/>
      <c r="AV29" s="55">
        <v>218.1242455</v>
      </c>
      <c r="AW29" s="55"/>
      <c r="AX29" s="55"/>
      <c r="AY29" s="55"/>
      <c r="AZ29" s="55"/>
      <c r="BA29" s="55"/>
      <c r="BB29" s="55">
        <v>86.47066749999999</v>
      </c>
      <c r="BC29" s="55"/>
      <c r="BD29" s="55"/>
      <c r="BE29" s="55"/>
      <c r="BF29" s="55"/>
      <c r="BG29" s="55">
        <v>0</v>
      </c>
      <c r="BH29" s="55"/>
      <c r="BI29" s="55"/>
      <c r="BJ29" s="55"/>
      <c r="BK29" s="55"/>
      <c r="BL29" s="55">
        <v>0</v>
      </c>
      <c r="BM29" s="55"/>
      <c r="BN29" s="55"/>
      <c r="BO29" s="55"/>
      <c r="BP29" s="55"/>
      <c r="BQ29" s="55"/>
      <c r="BR29" s="55"/>
      <c r="BS29" s="55"/>
      <c r="BT29" s="55"/>
      <c r="BU29" s="55"/>
      <c r="BV29" s="55">
        <v>98.343955599999987</v>
      </c>
      <c r="BW29" s="55"/>
      <c r="BX29" s="55"/>
      <c r="BY29" s="55"/>
      <c r="BZ29" s="55"/>
      <c r="CA29" s="55"/>
      <c r="CB29" s="55"/>
      <c r="CC29" s="55">
        <v>172.10192229999996</v>
      </c>
      <c r="CD29" s="55"/>
      <c r="CE29" s="55"/>
      <c r="CF29" s="55"/>
      <c r="CG29" s="55"/>
      <c r="CH29" s="55">
        <v>30.760380100000006</v>
      </c>
      <c r="CI29" s="55"/>
      <c r="CJ29" s="55"/>
      <c r="CK29" s="55"/>
      <c r="CL29" s="55"/>
      <c r="CM29" s="55">
        <v>0</v>
      </c>
      <c r="CN29" s="55"/>
      <c r="CO29" s="55"/>
      <c r="CP29" s="55"/>
      <c r="CQ29" s="55"/>
      <c r="CR29" s="55"/>
      <c r="CS29" s="55"/>
      <c r="CT29" s="55"/>
      <c r="CU29" s="55"/>
      <c r="CV29" s="55"/>
      <c r="CW29" s="55"/>
      <c r="CX29" s="55"/>
      <c r="CY29" s="55"/>
      <c r="CZ29" s="55"/>
      <c r="DA29" s="55"/>
      <c r="DB29" s="55"/>
      <c r="DC29" s="55"/>
      <c r="DD29" s="55"/>
      <c r="DE29" s="55"/>
      <c r="DF29" s="55"/>
      <c r="DG29" s="97"/>
      <c r="DH29" s="55"/>
      <c r="DI29" s="55"/>
      <c r="DJ29" s="55"/>
      <c r="DK29" s="55"/>
      <c r="DL29" s="98"/>
    </row>
    <row r="30" spans="1:116" s="96" customFormat="1" x14ac:dyDescent="0.25">
      <c r="A30" s="153"/>
      <c r="B30" s="138"/>
      <c r="C30" s="141"/>
      <c r="D30" s="141"/>
      <c r="E30" s="141"/>
      <c r="F30" s="144"/>
      <c r="G30" s="26" t="s">
        <v>123</v>
      </c>
      <c r="H30" s="27" t="s">
        <v>53</v>
      </c>
      <c r="I30" s="48"/>
      <c r="J30" s="58"/>
      <c r="K30" s="58"/>
      <c r="L30" s="58"/>
      <c r="M30" s="58"/>
      <c r="N30" s="58"/>
      <c r="O30" s="58"/>
      <c r="P30" s="58"/>
      <c r="Q30" s="58"/>
      <c r="R30" s="58"/>
      <c r="S30" s="58"/>
      <c r="T30" s="58"/>
      <c r="U30" s="58"/>
      <c r="V30" s="58"/>
      <c r="W30" s="58"/>
      <c r="X30" s="58"/>
      <c r="Y30" s="58"/>
      <c r="Z30" s="58"/>
      <c r="AA30" s="58"/>
      <c r="AB30" s="58"/>
      <c r="AC30" s="58"/>
      <c r="AD30" s="58"/>
      <c r="AE30" s="58"/>
      <c r="AF30" s="58"/>
      <c r="AG30" s="58"/>
      <c r="AH30" s="58"/>
      <c r="AI30" s="58"/>
      <c r="AJ30" s="58">
        <v>0</v>
      </c>
      <c r="AK30" s="58">
        <v>0</v>
      </c>
      <c r="AL30" s="58">
        <v>0</v>
      </c>
      <c r="AM30" s="58">
        <v>0</v>
      </c>
      <c r="AN30" s="58">
        <v>0</v>
      </c>
      <c r="AO30" s="58">
        <f t="shared" ref="AO30:CH30" si="221">AO29+AN30</f>
        <v>200.83011200000001</v>
      </c>
      <c r="AP30" s="58">
        <f t="shared" si="221"/>
        <v>200.83011200000001</v>
      </c>
      <c r="AQ30" s="58">
        <f t="shared" si="221"/>
        <v>200.83011200000001</v>
      </c>
      <c r="AR30" s="58">
        <f t="shared" si="221"/>
        <v>200.83011200000001</v>
      </c>
      <c r="AS30" s="58">
        <f t="shared" si="221"/>
        <v>200.83011200000001</v>
      </c>
      <c r="AT30" s="58">
        <f t="shared" si="221"/>
        <v>200.83011200000001</v>
      </c>
      <c r="AU30" s="58">
        <f t="shared" si="221"/>
        <v>200.83011200000001</v>
      </c>
      <c r="AV30" s="58">
        <f t="shared" si="221"/>
        <v>418.95435750000001</v>
      </c>
      <c r="AW30" s="58">
        <f t="shared" si="221"/>
        <v>418.95435750000001</v>
      </c>
      <c r="AX30" s="58">
        <f t="shared" si="221"/>
        <v>418.95435750000001</v>
      </c>
      <c r="AY30" s="58">
        <f t="shared" si="221"/>
        <v>418.95435750000001</v>
      </c>
      <c r="AZ30" s="58">
        <f t="shared" si="221"/>
        <v>418.95435750000001</v>
      </c>
      <c r="BA30" s="58">
        <f t="shared" si="221"/>
        <v>418.95435750000001</v>
      </c>
      <c r="BB30" s="58">
        <f t="shared" si="221"/>
        <v>505.42502500000001</v>
      </c>
      <c r="BC30" s="58">
        <f t="shared" si="221"/>
        <v>505.42502500000001</v>
      </c>
      <c r="BD30" s="58">
        <f t="shared" si="221"/>
        <v>505.42502500000001</v>
      </c>
      <c r="BE30" s="58">
        <f t="shared" si="221"/>
        <v>505.42502500000001</v>
      </c>
      <c r="BF30" s="58">
        <f t="shared" si="221"/>
        <v>505.42502500000001</v>
      </c>
      <c r="BG30" s="58">
        <f t="shared" si="221"/>
        <v>505.42502500000001</v>
      </c>
      <c r="BH30" s="58">
        <f t="shared" si="221"/>
        <v>505.42502500000001</v>
      </c>
      <c r="BI30" s="58">
        <f t="shared" si="221"/>
        <v>505.42502500000001</v>
      </c>
      <c r="BJ30" s="58">
        <f t="shared" si="221"/>
        <v>505.42502500000001</v>
      </c>
      <c r="BK30" s="58">
        <f t="shared" si="221"/>
        <v>505.42502500000001</v>
      </c>
      <c r="BL30" s="58">
        <f t="shared" si="221"/>
        <v>505.42502500000001</v>
      </c>
      <c r="BM30" s="58">
        <f t="shared" si="221"/>
        <v>505.42502500000001</v>
      </c>
      <c r="BN30" s="58">
        <f t="shared" si="221"/>
        <v>505.42502500000001</v>
      </c>
      <c r="BO30" s="58">
        <f t="shared" si="221"/>
        <v>505.42502500000001</v>
      </c>
      <c r="BP30" s="58">
        <f t="shared" si="221"/>
        <v>505.42502500000001</v>
      </c>
      <c r="BQ30" s="58">
        <f t="shared" si="221"/>
        <v>505.42502500000001</v>
      </c>
      <c r="BR30" s="58">
        <f t="shared" si="221"/>
        <v>505.42502500000001</v>
      </c>
      <c r="BS30" s="58">
        <f t="shared" si="221"/>
        <v>505.42502500000001</v>
      </c>
      <c r="BT30" s="58">
        <f t="shared" si="221"/>
        <v>505.42502500000001</v>
      </c>
      <c r="BU30" s="58">
        <f t="shared" si="221"/>
        <v>505.42502500000001</v>
      </c>
      <c r="BV30" s="58">
        <f t="shared" si="221"/>
        <v>603.76898059999996</v>
      </c>
      <c r="BW30" s="58">
        <f t="shared" si="221"/>
        <v>603.76898059999996</v>
      </c>
      <c r="BX30" s="58">
        <f t="shared" si="221"/>
        <v>603.76898059999996</v>
      </c>
      <c r="BY30" s="58">
        <f t="shared" si="221"/>
        <v>603.76898059999996</v>
      </c>
      <c r="BZ30" s="58">
        <f t="shared" si="221"/>
        <v>603.76898059999996</v>
      </c>
      <c r="CA30" s="58">
        <f t="shared" si="221"/>
        <v>603.76898059999996</v>
      </c>
      <c r="CB30" s="58">
        <f t="shared" si="221"/>
        <v>603.76898059999996</v>
      </c>
      <c r="CC30" s="58">
        <f t="shared" si="221"/>
        <v>775.87090289999992</v>
      </c>
      <c r="CD30" s="58">
        <f t="shared" si="221"/>
        <v>775.87090289999992</v>
      </c>
      <c r="CE30" s="58">
        <f t="shared" si="221"/>
        <v>775.87090289999992</v>
      </c>
      <c r="CF30" s="58">
        <f t="shared" si="221"/>
        <v>775.87090289999992</v>
      </c>
      <c r="CG30" s="58">
        <f t="shared" si="221"/>
        <v>775.87090289999992</v>
      </c>
      <c r="CH30" s="58">
        <f t="shared" si="221"/>
        <v>806.63128299999994</v>
      </c>
      <c r="CI30" s="58">
        <f t="shared" ref="CI30" si="222">CI29+CH30</f>
        <v>806.63128299999994</v>
      </c>
      <c r="CJ30" s="58">
        <f t="shared" ref="CJ30" si="223">CJ29+CI30</f>
        <v>806.63128299999994</v>
      </c>
      <c r="CK30" s="58">
        <f t="shared" ref="CK30" si="224">CK29+CJ30</f>
        <v>806.63128299999994</v>
      </c>
      <c r="CL30" s="58">
        <f t="shared" ref="CL30" si="225">CL29+CK30</f>
        <v>806.63128299999994</v>
      </c>
      <c r="CM30" s="58">
        <f t="shared" ref="CM30" si="226">CM29+CL30</f>
        <v>806.63128299999994</v>
      </c>
      <c r="CN30" s="58"/>
      <c r="CO30" s="58"/>
      <c r="CP30" s="58"/>
      <c r="CQ30" s="58"/>
      <c r="CR30" s="58"/>
      <c r="CS30" s="58"/>
      <c r="CT30" s="58"/>
      <c r="CU30" s="58"/>
      <c r="CV30" s="58"/>
      <c r="CW30" s="58"/>
      <c r="CX30" s="58"/>
      <c r="CY30" s="58"/>
      <c r="CZ30" s="58"/>
      <c r="DA30" s="58"/>
      <c r="DB30" s="58"/>
      <c r="DC30" s="58"/>
      <c r="DD30" s="58"/>
      <c r="DE30" s="58"/>
      <c r="DF30" s="58"/>
      <c r="DG30" s="81"/>
      <c r="DH30" s="58"/>
      <c r="DI30" s="58"/>
      <c r="DJ30" s="58"/>
      <c r="DK30" s="58"/>
      <c r="DL30" s="49"/>
    </row>
    <row r="31" spans="1:116" s="92" customFormat="1" x14ac:dyDescent="0.25">
      <c r="A31" s="153"/>
      <c r="B31" s="138"/>
      <c r="C31" s="141"/>
      <c r="D31" s="141"/>
      <c r="E31" s="141"/>
      <c r="F31" s="144"/>
      <c r="G31" s="28" t="s">
        <v>231</v>
      </c>
      <c r="H31" s="29" t="s">
        <v>54</v>
      </c>
      <c r="I31" s="48"/>
      <c r="J31" s="49"/>
      <c r="K31" s="49"/>
      <c r="L31" s="49"/>
      <c r="M31" s="49"/>
      <c r="N31" s="49"/>
      <c r="O31" s="49"/>
      <c r="P31" s="58"/>
      <c r="Q31" s="58"/>
      <c r="R31" s="58"/>
      <c r="S31" s="58"/>
      <c r="T31" s="81"/>
      <c r="U31" s="58"/>
      <c r="V31" s="58"/>
      <c r="W31" s="58"/>
      <c r="X31" s="58"/>
      <c r="Y31" s="81"/>
      <c r="Z31" s="58"/>
      <c r="AA31" s="58"/>
      <c r="AB31" s="58"/>
      <c r="AC31" s="58"/>
      <c r="AD31" s="49"/>
      <c r="AE31" s="58"/>
      <c r="AF31" s="58"/>
      <c r="AG31" s="58"/>
      <c r="AH31" s="58"/>
      <c r="AI31" s="49"/>
      <c r="AJ31" s="58"/>
      <c r="AK31" s="58"/>
      <c r="AL31" s="58"/>
      <c r="AM31" s="58"/>
      <c r="AN31" s="58"/>
      <c r="AO31" s="81">
        <f t="shared" ref="AO31:CH31" si="227">AN30</f>
        <v>0</v>
      </c>
      <c r="AP31" s="58">
        <f t="shared" si="227"/>
        <v>200.83011200000001</v>
      </c>
      <c r="AQ31" s="58">
        <f t="shared" si="227"/>
        <v>200.83011200000001</v>
      </c>
      <c r="AR31" s="58">
        <f t="shared" si="227"/>
        <v>200.83011200000001</v>
      </c>
      <c r="AS31" s="58">
        <f t="shared" si="227"/>
        <v>200.83011200000001</v>
      </c>
      <c r="AT31" s="58">
        <f t="shared" si="227"/>
        <v>200.83011200000001</v>
      </c>
      <c r="AU31" s="58">
        <f t="shared" si="227"/>
        <v>200.83011200000001</v>
      </c>
      <c r="AV31" s="49">
        <f t="shared" si="227"/>
        <v>200.83011200000001</v>
      </c>
      <c r="AW31" s="58">
        <f t="shared" si="227"/>
        <v>418.95435750000001</v>
      </c>
      <c r="AX31" s="58">
        <f t="shared" si="227"/>
        <v>418.95435750000001</v>
      </c>
      <c r="AY31" s="58">
        <f t="shared" si="227"/>
        <v>418.95435750000001</v>
      </c>
      <c r="AZ31" s="58">
        <f t="shared" si="227"/>
        <v>418.95435750000001</v>
      </c>
      <c r="BA31" s="58">
        <f t="shared" si="227"/>
        <v>418.95435750000001</v>
      </c>
      <c r="BB31" s="49">
        <f t="shared" si="227"/>
        <v>418.95435750000001</v>
      </c>
      <c r="BC31" s="58">
        <f t="shared" si="227"/>
        <v>505.42502500000001</v>
      </c>
      <c r="BD31" s="58">
        <f t="shared" si="227"/>
        <v>505.42502500000001</v>
      </c>
      <c r="BE31" s="58">
        <f t="shared" si="227"/>
        <v>505.42502500000001</v>
      </c>
      <c r="BF31" s="58">
        <f t="shared" si="227"/>
        <v>505.42502500000001</v>
      </c>
      <c r="BG31" s="81">
        <f t="shared" si="227"/>
        <v>505.42502500000001</v>
      </c>
      <c r="BH31" s="58">
        <f t="shared" si="227"/>
        <v>505.42502500000001</v>
      </c>
      <c r="BI31" s="58">
        <f t="shared" si="227"/>
        <v>505.42502500000001</v>
      </c>
      <c r="BJ31" s="58">
        <f t="shared" si="227"/>
        <v>505.42502500000001</v>
      </c>
      <c r="BK31" s="58">
        <f t="shared" si="227"/>
        <v>505.42502500000001</v>
      </c>
      <c r="BL31" s="81">
        <f t="shared" si="227"/>
        <v>505.42502500000001</v>
      </c>
      <c r="BM31" s="58">
        <f t="shared" si="227"/>
        <v>505.42502500000001</v>
      </c>
      <c r="BN31" s="58">
        <f t="shared" si="227"/>
        <v>505.42502500000001</v>
      </c>
      <c r="BO31" s="58">
        <f t="shared" si="227"/>
        <v>505.42502500000001</v>
      </c>
      <c r="BP31" s="58">
        <f t="shared" si="227"/>
        <v>505.42502500000001</v>
      </c>
      <c r="BQ31" s="58">
        <f t="shared" si="227"/>
        <v>505.42502500000001</v>
      </c>
      <c r="BR31" s="58">
        <f t="shared" si="227"/>
        <v>505.42502500000001</v>
      </c>
      <c r="BS31" s="58">
        <f t="shared" si="227"/>
        <v>505.42502500000001</v>
      </c>
      <c r="BT31" s="58">
        <f t="shared" si="227"/>
        <v>505.42502500000001</v>
      </c>
      <c r="BU31" s="58">
        <f t="shared" si="227"/>
        <v>505.42502500000001</v>
      </c>
      <c r="BV31" s="81">
        <f t="shared" si="227"/>
        <v>505.42502500000001</v>
      </c>
      <c r="BW31" s="58">
        <f t="shared" si="227"/>
        <v>603.76898059999996</v>
      </c>
      <c r="BX31" s="58">
        <f t="shared" si="227"/>
        <v>603.76898059999996</v>
      </c>
      <c r="BY31" s="58">
        <f t="shared" si="227"/>
        <v>603.76898059999996</v>
      </c>
      <c r="BZ31" s="58">
        <f t="shared" si="227"/>
        <v>603.76898059999996</v>
      </c>
      <c r="CA31" s="58">
        <f t="shared" si="227"/>
        <v>603.76898059999996</v>
      </c>
      <c r="CB31" s="58">
        <f t="shared" si="227"/>
        <v>603.76898059999996</v>
      </c>
      <c r="CC31" s="49">
        <f t="shared" si="227"/>
        <v>603.76898059999996</v>
      </c>
      <c r="CD31" s="58">
        <f t="shared" si="227"/>
        <v>775.87090289999992</v>
      </c>
      <c r="CE31" s="58">
        <f t="shared" si="227"/>
        <v>775.87090289999992</v>
      </c>
      <c r="CF31" s="58">
        <f t="shared" si="227"/>
        <v>775.87090289999992</v>
      </c>
      <c r="CG31" s="58">
        <f t="shared" si="227"/>
        <v>775.87090289999992</v>
      </c>
      <c r="CH31" s="81">
        <f t="shared" si="227"/>
        <v>775.87090289999992</v>
      </c>
      <c r="CI31" s="58">
        <f t="shared" ref="CI31" si="228">CH30</f>
        <v>806.63128299999994</v>
      </c>
      <c r="CJ31" s="58">
        <f t="shared" ref="CJ31" si="229">CI30</f>
        <v>806.63128299999994</v>
      </c>
      <c r="CK31" s="58">
        <f t="shared" ref="CK31" si="230">CJ30</f>
        <v>806.63128299999994</v>
      </c>
      <c r="CL31" s="58">
        <f t="shared" ref="CL31" si="231">CK30</f>
        <v>806.63128299999994</v>
      </c>
      <c r="CM31" s="81">
        <f t="shared" ref="CM31" si="232">CL30</f>
        <v>806.63128299999994</v>
      </c>
      <c r="CN31" s="58"/>
      <c r="CO31" s="58"/>
      <c r="CP31" s="58"/>
      <c r="CQ31" s="58"/>
      <c r="CR31" s="81"/>
      <c r="CS31" s="58"/>
      <c r="CT31" s="58"/>
      <c r="CU31" s="58"/>
      <c r="CV31" s="58"/>
      <c r="CW31" s="81"/>
      <c r="CX31" s="58"/>
      <c r="CY31" s="58"/>
      <c r="CZ31" s="58"/>
      <c r="DA31" s="58"/>
      <c r="DB31" s="81"/>
      <c r="DC31" s="58"/>
      <c r="DD31" s="58"/>
      <c r="DE31" s="58"/>
      <c r="DF31" s="58"/>
      <c r="DG31" s="81"/>
      <c r="DH31" s="58"/>
      <c r="DI31" s="58"/>
      <c r="DJ31" s="58"/>
      <c r="DK31" s="58"/>
      <c r="DL31" s="49"/>
    </row>
    <row r="32" spans="1:116" s="92" customFormat="1" x14ac:dyDescent="0.25">
      <c r="A32" s="153"/>
      <c r="B32" s="138"/>
      <c r="C32" s="141"/>
      <c r="D32" s="141"/>
      <c r="E32" s="141"/>
      <c r="F32" s="144"/>
      <c r="G32" s="28" t="s">
        <v>128</v>
      </c>
      <c r="H32" s="29" t="s">
        <v>54</v>
      </c>
      <c r="I32" s="48"/>
      <c r="J32" s="49"/>
      <c r="K32" s="49"/>
      <c r="L32" s="49"/>
      <c r="M32" s="49"/>
      <c r="N32" s="49"/>
      <c r="O32" s="49"/>
      <c r="P32" s="58"/>
      <c r="Q32" s="58"/>
      <c r="R32" s="58"/>
      <c r="S32" s="58"/>
      <c r="T32" s="81"/>
      <c r="U32" s="58"/>
      <c r="V32" s="58"/>
      <c r="W32" s="58"/>
      <c r="X32" s="58"/>
      <c r="Y32" s="81"/>
      <c r="Z32" s="58"/>
      <c r="AA32" s="58"/>
      <c r="AB32" s="58"/>
      <c r="AC32" s="58"/>
      <c r="AD32" s="49"/>
      <c r="AE32" s="58"/>
      <c r="AF32" s="58"/>
      <c r="AG32" s="58"/>
      <c r="AH32" s="58"/>
      <c r="AI32" s="49"/>
      <c r="AJ32" s="58"/>
      <c r="AK32" s="58"/>
      <c r="AL32" s="58"/>
      <c r="AM32" s="58"/>
      <c r="AN32" s="58"/>
      <c r="AO32" s="81">
        <f>AN30</f>
        <v>0</v>
      </c>
      <c r="AP32" s="58">
        <f>AO30</f>
        <v>200.83011200000001</v>
      </c>
      <c r="AQ32" s="58">
        <f t="shared" ref="AQ32:CM32" si="233">AP30</f>
        <v>200.83011200000001</v>
      </c>
      <c r="AR32" s="58">
        <f t="shared" si="233"/>
        <v>200.83011200000001</v>
      </c>
      <c r="AS32" s="58">
        <f t="shared" si="233"/>
        <v>200.83011200000001</v>
      </c>
      <c r="AT32" s="58">
        <f t="shared" si="233"/>
        <v>200.83011200000001</v>
      </c>
      <c r="AU32" s="58">
        <f t="shared" si="233"/>
        <v>200.83011200000001</v>
      </c>
      <c r="AV32" s="49">
        <f t="shared" si="233"/>
        <v>200.83011200000001</v>
      </c>
      <c r="AW32" s="58">
        <f t="shared" si="233"/>
        <v>418.95435750000001</v>
      </c>
      <c r="AX32" s="58">
        <f t="shared" si="233"/>
        <v>418.95435750000001</v>
      </c>
      <c r="AY32" s="58">
        <f t="shared" si="233"/>
        <v>418.95435750000001</v>
      </c>
      <c r="AZ32" s="58">
        <f t="shared" si="233"/>
        <v>418.95435750000001</v>
      </c>
      <c r="BA32" s="58">
        <f t="shared" si="233"/>
        <v>418.95435750000001</v>
      </c>
      <c r="BB32" s="49">
        <f t="shared" si="233"/>
        <v>418.95435750000001</v>
      </c>
      <c r="BC32" s="58">
        <f t="shared" si="233"/>
        <v>505.42502500000001</v>
      </c>
      <c r="BD32" s="58">
        <f t="shared" si="233"/>
        <v>505.42502500000001</v>
      </c>
      <c r="BE32" s="58">
        <f t="shared" si="233"/>
        <v>505.42502500000001</v>
      </c>
      <c r="BF32" s="58">
        <f t="shared" si="233"/>
        <v>505.42502500000001</v>
      </c>
      <c r="BG32" s="81">
        <f t="shared" si="233"/>
        <v>505.42502500000001</v>
      </c>
      <c r="BH32" s="58">
        <f t="shared" si="233"/>
        <v>505.42502500000001</v>
      </c>
      <c r="BI32" s="58">
        <f t="shared" si="233"/>
        <v>505.42502500000001</v>
      </c>
      <c r="BJ32" s="58">
        <f t="shared" si="233"/>
        <v>505.42502500000001</v>
      </c>
      <c r="BK32" s="58">
        <f t="shared" si="233"/>
        <v>505.42502500000001</v>
      </c>
      <c r="BL32" s="81">
        <f t="shared" si="233"/>
        <v>505.42502500000001</v>
      </c>
      <c r="BM32" s="58">
        <f t="shared" si="233"/>
        <v>505.42502500000001</v>
      </c>
      <c r="BN32" s="58">
        <f t="shared" si="233"/>
        <v>505.42502500000001</v>
      </c>
      <c r="BO32" s="58">
        <f t="shared" si="233"/>
        <v>505.42502500000001</v>
      </c>
      <c r="BP32" s="58">
        <f t="shared" si="233"/>
        <v>505.42502500000001</v>
      </c>
      <c r="BQ32" s="58">
        <f t="shared" si="233"/>
        <v>505.42502500000001</v>
      </c>
      <c r="BR32" s="58">
        <f t="shared" si="233"/>
        <v>505.42502500000001</v>
      </c>
      <c r="BS32" s="58">
        <f t="shared" si="233"/>
        <v>505.42502500000001</v>
      </c>
      <c r="BT32" s="58">
        <f t="shared" si="233"/>
        <v>505.42502500000001</v>
      </c>
      <c r="BU32" s="58">
        <f t="shared" si="233"/>
        <v>505.42502500000001</v>
      </c>
      <c r="BV32" s="81">
        <f t="shared" si="233"/>
        <v>505.42502500000001</v>
      </c>
      <c r="BW32" s="58">
        <f t="shared" si="233"/>
        <v>603.76898059999996</v>
      </c>
      <c r="BX32" s="58">
        <f t="shared" si="233"/>
        <v>603.76898059999996</v>
      </c>
      <c r="BY32" s="58">
        <f t="shared" si="233"/>
        <v>603.76898059999996</v>
      </c>
      <c r="BZ32" s="58">
        <f t="shared" si="233"/>
        <v>603.76898059999996</v>
      </c>
      <c r="CA32" s="58">
        <f t="shared" si="233"/>
        <v>603.76898059999996</v>
      </c>
      <c r="CB32" s="58">
        <f t="shared" si="233"/>
        <v>603.76898059999996</v>
      </c>
      <c r="CC32" s="49">
        <f t="shared" si="233"/>
        <v>603.76898059999996</v>
      </c>
      <c r="CD32" s="58">
        <f t="shared" si="233"/>
        <v>775.87090289999992</v>
      </c>
      <c r="CE32" s="58">
        <f t="shared" si="233"/>
        <v>775.87090289999992</v>
      </c>
      <c r="CF32" s="58">
        <f t="shared" si="233"/>
        <v>775.87090289999992</v>
      </c>
      <c r="CG32" s="58">
        <f t="shared" si="233"/>
        <v>775.87090289999992</v>
      </c>
      <c r="CH32" s="81">
        <f t="shared" si="233"/>
        <v>775.87090289999992</v>
      </c>
      <c r="CI32" s="58">
        <f t="shared" si="233"/>
        <v>806.63128299999994</v>
      </c>
      <c r="CJ32" s="58">
        <f t="shared" si="233"/>
        <v>806.63128299999994</v>
      </c>
      <c r="CK32" s="58">
        <f t="shared" si="233"/>
        <v>806.63128299999994</v>
      </c>
      <c r="CL32" s="58">
        <f t="shared" si="233"/>
        <v>806.63128299999994</v>
      </c>
      <c r="CM32" s="81">
        <f t="shared" si="233"/>
        <v>806.63128299999994</v>
      </c>
      <c r="CN32" s="58"/>
      <c r="CO32" s="58"/>
      <c r="CP32" s="58"/>
      <c r="CQ32" s="58"/>
      <c r="CR32" s="81"/>
      <c r="CS32" s="58"/>
      <c r="CT32" s="58"/>
      <c r="CU32" s="58"/>
      <c r="CV32" s="58"/>
      <c r="CW32" s="81"/>
      <c r="CX32" s="58"/>
      <c r="CY32" s="58"/>
      <c r="CZ32" s="58"/>
      <c r="DA32" s="58"/>
      <c r="DB32" s="81"/>
      <c r="DC32" s="58"/>
      <c r="DD32" s="58"/>
      <c r="DE32" s="58"/>
      <c r="DF32" s="58"/>
      <c r="DG32" s="81"/>
      <c r="DH32" s="58"/>
      <c r="DI32" s="58"/>
      <c r="DJ32" s="58"/>
      <c r="DK32" s="58"/>
      <c r="DL32" s="49"/>
    </row>
    <row r="33" spans="1:116" s="92" customFormat="1" x14ac:dyDescent="0.25">
      <c r="A33" s="153"/>
      <c r="B33" s="138"/>
      <c r="C33" s="141"/>
      <c r="D33" s="141"/>
      <c r="E33" s="141"/>
      <c r="F33" s="144"/>
      <c r="G33" s="28" t="s">
        <v>232</v>
      </c>
      <c r="H33" s="29" t="s">
        <v>55</v>
      </c>
      <c r="I33" s="48"/>
      <c r="J33" s="49"/>
      <c r="K33" s="49"/>
      <c r="L33" s="49"/>
      <c r="M33" s="49"/>
      <c r="N33" s="49"/>
      <c r="O33" s="49"/>
      <c r="P33" s="58"/>
      <c r="Q33" s="58"/>
      <c r="R33" s="58"/>
      <c r="S33" s="58"/>
      <c r="T33" s="81"/>
      <c r="U33" s="58"/>
      <c r="V33" s="58"/>
      <c r="W33" s="58"/>
      <c r="X33" s="58"/>
      <c r="Y33" s="81"/>
      <c r="Z33" s="58"/>
      <c r="AA33" s="58"/>
      <c r="AB33" s="58"/>
      <c r="AC33" s="58"/>
      <c r="AD33" s="49"/>
      <c r="AE33" s="58"/>
      <c r="AF33" s="58"/>
      <c r="AG33" s="58"/>
      <c r="AH33" s="58"/>
      <c r="AI33" s="49"/>
      <c r="AJ33" s="58"/>
      <c r="AK33" s="58"/>
      <c r="AL33" s="58"/>
      <c r="AM33" s="58"/>
      <c r="AN33" s="58"/>
      <c r="AO33" s="81">
        <f t="shared" ref="AO33:AQ33" si="234">AN30</f>
        <v>0</v>
      </c>
      <c r="AP33" s="58">
        <f>AO30</f>
        <v>200.83011200000001</v>
      </c>
      <c r="AQ33" s="58">
        <f t="shared" si="234"/>
        <v>200.83011200000001</v>
      </c>
      <c r="AR33" s="58">
        <f t="shared" ref="AR33:AV33" si="235">AQ30</f>
        <v>200.83011200000001</v>
      </c>
      <c r="AS33" s="58">
        <f t="shared" si="235"/>
        <v>200.83011200000001</v>
      </c>
      <c r="AT33" s="58">
        <f t="shared" si="235"/>
        <v>200.83011200000001</v>
      </c>
      <c r="AU33" s="58">
        <f t="shared" si="235"/>
        <v>200.83011200000001</v>
      </c>
      <c r="AV33" s="49">
        <f t="shared" si="235"/>
        <v>200.83011200000001</v>
      </c>
      <c r="AW33" s="58">
        <f t="shared" ref="AW33:CH33" si="236">AV30</f>
        <v>418.95435750000001</v>
      </c>
      <c r="AX33" s="58">
        <f t="shared" si="236"/>
        <v>418.95435750000001</v>
      </c>
      <c r="AY33" s="58">
        <f t="shared" si="236"/>
        <v>418.95435750000001</v>
      </c>
      <c r="AZ33" s="58">
        <f t="shared" si="236"/>
        <v>418.95435750000001</v>
      </c>
      <c r="BA33" s="58">
        <f t="shared" si="236"/>
        <v>418.95435750000001</v>
      </c>
      <c r="BB33" s="49">
        <f t="shared" si="236"/>
        <v>418.95435750000001</v>
      </c>
      <c r="BC33" s="58">
        <f t="shared" si="236"/>
        <v>505.42502500000001</v>
      </c>
      <c r="BD33" s="58">
        <f t="shared" si="236"/>
        <v>505.42502500000001</v>
      </c>
      <c r="BE33" s="58">
        <f t="shared" si="236"/>
        <v>505.42502500000001</v>
      </c>
      <c r="BF33" s="58">
        <f t="shared" si="236"/>
        <v>505.42502500000001</v>
      </c>
      <c r="BG33" s="81">
        <f t="shared" si="236"/>
        <v>505.42502500000001</v>
      </c>
      <c r="BH33" s="58">
        <f t="shared" si="236"/>
        <v>505.42502500000001</v>
      </c>
      <c r="BI33" s="58">
        <f t="shared" si="236"/>
        <v>505.42502500000001</v>
      </c>
      <c r="BJ33" s="58">
        <f t="shared" si="236"/>
        <v>505.42502500000001</v>
      </c>
      <c r="BK33" s="58">
        <f t="shared" si="236"/>
        <v>505.42502500000001</v>
      </c>
      <c r="BL33" s="81">
        <f t="shared" si="236"/>
        <v>505.42502500000001</v>
      </c>
      <c r="BM33" s="58">
        <f t="shared" si="236"/>
        <v>505.42502500000001</v>
      </c>
      <c r="BN33" s="58">
        <f t="shared" si="236"/>
        <v>505.42502500000001</v>
      </c>
      <c r="BO33" s="58">
        <f t="shared" si="236"/>
        <v>505.42502500000001</v>
      </c>
      <c r="BP33" s="58">
        <f t="shared" si="236"/>
        <v>505.42502500000001</v>
      </c>
      <c r="BQ33" s="58">
        <f t="shared" si="236"/>
        <v>505.42502500000001</v>
      </c>
      <c r="BR33" s="58">
        <f t="shared" si="236"/>
        <v>505.42502500000001</v>
      </c>
      <c r="BS33" s="58">
        <f t="shared" si="236"/>
        <v>505.42502500000001</v>
      </c>
      <c r="BT33" s="58">
        <f t="shared" si="236"/>
        <v>505.42502500000001</v>
      </c>
      <c r="BU33" s="58">
        <f t="shared" si="236"/>
        <v>505.42502500000001</v>
      </c>
      <c r="BV33" s="81">
        <f t="shared" si="236"/>
        <v>505.42502500000001</v>
      </c>
      <c r="BW33" s="58">
        <f t="shared" si="236"/>
        <v>603.76898059999996</v>
      </c>
      <c r="BX33" s="58">
        <f t="shared" si="236"/>
        <v>603.76898059999996</v>
      </c>
      <c r="BY33" s="58">
        <f t="shared" si="236"/>
        <v>603.76898059999996</v>
      </c>
      <c r="BZ33" s="58">
        <f t="shared" si="236"/>
        <v>603.76898059999996</v>
      </c>
      <c r="CA33" s="58">
        <f t="shared" si="236"/>
        <v>603.76898059999996</v>
      </c>
      <c r="CB33" s="58">
        <f t="shared" si="236"/>
        <v>603.76898059999996</v>
      </c>
      <c r="CC33" s="49">
        <f t="shared" si="236"/>
        <v>603.76898059999996</v>
      </c>
      <c r="CD33" s="58">
        <f t="shared" si="236"/>
        <v>775.87090289999992</v>
      </c>
      <c r="CE33" s="58">
        <f t="shared" si="236"/>
        <v>775.87090289999992</v>
      </c>
      <c r="CF33" s="58">
        <f t="shared" si="236"/>
        <v>775.87090289999992</v>
      </c>
      <c r="CG33" s="58">
        <f t="shared" si="236"/>
        <v>775.87090289999992</v>
      </c>
      <c r="CH33" s="81">
        <f t="shared" si="236"/>
        <v>775.87090289999992</v>
      </c>
      <c r="CI33" s="58">
        <f t="shared" ref="CI33" si="237">CH30</f>
        <v>806.63128299999994</v>
      </c>
      <c r="CJ33" s="58">
        <f t="shared" ref="CJ33" si="238">CI30</f>
        <v>806.63128299999994</v>
      </c>
      <c r="CK33" s="58">
        <f t="shared" ref="CK33" si="239">CJ30</f>
        <v>806.63128299999994</v>
      </c>
      <c r="CL33" s="58">
        <f t="shared" ref="CL33" si="240">CK30</f>
        <v>806.63128299999994</v>
      </c>
      <c r="CM33" s="81">
        <f t="shared" ref="CM33" si="241">CL30</f>
        <v>806.63128299999994</v>
      </c>
      <c r="CN33" s="58"/>
      <c r="CO33" s="58"/>
      <c r="CP33" s="58"/>
      <c r="CQ33" s="58"/>
      <c r="CR33" s="81"/>
      <c r="CS33" s="58"/>
      <c r="CT33" s="58"/>
      <c r="CU33" s="58"/>
      <c r="CV33" s="58"/>
      <c r="CW33" s="81"/>
      <c r="CX33" s="58"/>
      <c r="CY33" s="58"/>
      <c r="CZ33" s="58"/>
      <c r="DA33" s="58"/>
      <c r="DB33" s="81"/>
      <c r="DC33" s="58"/>
      <c r="DD33" s="58"/>
      <c r="DE33" s="58"/>
      <c r="DF33" s="58"/>
      <c r="DG33" s="81"/>
      <c r="DH33" s="58"/>
      <c r="DI33" s="58"/>
      <c r="DJ33" s="58"/>
      <c r="DK33" s="58"/>
      <c r="DL33" s="49"/>
    </row>
    <row r="34" spans="1:116" s="92" customFormat="1" x14ac:dyDescent="0.25">
      <c r="A34" s="153"/>
      <c r="B34" s="138"/>
      <c r="C34" s="141"/>
      <c r="D34" s="141"/>
      <c r="E34" s="141"/>
      <c r="F34" s="144"/>
      <c r="G34" s="30" t="s">
        <v>126</v>
      </c>
      <c r="H34" s="31" t="s">
        <v>54</v>
      </c>
      <c r="I34" s="48"/>
      <c r="J34" s="49"/>
      <c r="K34" s="49"/>
      <c r="L34" s="49"/>
      <c r="M34" s="49"/>
      <c r="N34" s="49"/>
      <c r="O34" s="49"/>
      <c r="P34" s="58"/>
      <c r="Q34" s="58"/>
      <c r="R34" s="58"/>
      <c r="S34" s="58"/>
      <c r="T34" s="81"/>
      <c r="U34" s="58"/>
      <c r="V34" s="58"/>
      <c r="W34" s="58"/>
      <c r="X34" s="58"/>
      <c r="Y34" s="81"/>
      <c r="Z34" s="58"/>
      <c r="AA34" s="58"/>
      <c r="AB34" s="58"/>
      <c r="AC34" s="58"/>
      <c r="AD34" s="49"/>
      <c r="AE34" s="58"/>
      <c r="AF34" s="58"/>
      <c r="AG34" s="58"/>
      <c r="AH34" s="58"/>
      <c r="AI34" s="49"/>
      <c r="AJ34" s="58"/>
      <c r="AK34" s="58"/>
      <c r="AL34" s="58"/>
      <c r="AM34" s="58"/>
      <c r="AN34" s="58"/>
      <c r="AO34" s="81"/>
      <c r="AP34" s="58"/>
      <c r="AQ34" s="58">
        <f>AP33</f>
        <v>200.83011200000001</v>
      </c>
      <c r="AR34" s="58">
        <f t="shared" ref="AR34:CM34" si="242">AQ33</f>
        <v>200.83011200000001</v>
      </c>
      <c r="AS34" s="58">
        <f t="shared" si="242"/>
        <v>200.83011200000001</v>
      </c>
      <c r="AT34" s="58">
        <f t="shared" si="242"/>
        <v>200.83011200000001</v>
      </c>
      <c r="AU34" s="58">
        <f t="shared" si="242"/>
        <v>200.83011200000001</v>
      </c>
      <c r="AV34" s="49">
        <f t="shared" si="242"/>
        <v>200.83011200000001</v>
      </c>
      <c r="AW34" s="58">
        <f t="shared" si="242"/>
        <v>200.83011200000001</v>
      </c>
      <c r="AX34" s="58">
        <f t="shared" si="242"/>
        <v>418.95435750000001</v>
      </c>
      <c r="AY34" s="58">
        <f t="shared" si="242"/>
        <v>418.95435750000001</v>
      </c>
      <c r="AZ34" s="58">
        <f t="shared" si="242"/>
        <v>418.95435750000001</v>
      </c>
      <c r="BA34" s="58">
        <f t="shared" si="242"/>
        <v>418.95435750000001</v>
      </c>
      <c r="BB34" s="49">
        <f t="shared" si="242"/>
        <v>418.95435750000001</v>
      </c>
      <c r="BC34" s="58">
        <f t="shared" si="242"/>
        <v>418.95435750000001</v>
      </c>
      <c r="BD34" s="58">
        <f t="shared" si="242"/>
        <v>505.42502500000001</v>
      </c>
      <c r="BE34" s="58">
        <f t="shared" si="242"/>
        <v>505.42502500000001</v>
      </c>
      <c r="BF34" s="58">
        <f t="shared" si="242"/>
        <v>505.42502500000001</v>
      </c>
      <c r="BG34" s="81">
        <f t="shared" si="242"/>
        <v>505.42502500000001</v>
      </c>
      <c r="BH34" s="58">
        <f t="shared" si="242"/>
        <v>505.42502500000001</v>
      </c>
      <c r="BI34" s="58">
        <f t="shared" si="242"/>
        <v>505.42502500000001</v>
      </c>
      <c r="BJ34" s="58">
        <f t="shared" si="242"/>
        <v>505.42502500000001</v>
      </c>
      <c r="BK34" s="58">
        <f t="shared" si="242"/>
        <v>505.42502500000001</v>
      </c>
      <c r="BL34" s="81">
        <f t="shared" si="242"/>
        <v>505.42502500000001</v>
      </c>
      <c r="BM34" s="58">
        <f t="shared" si="242"/>
        <v>505.42502500000001</v>
      </c>
      <c r="BN34" s="58">
        <f t="shared" si="242"/>
        <v>505.42502500000001</v>
      </c>
      <c r="BO34" s="58">
        <f t="shared" si="242"/>
        <v>505.42502500000001</v>
      </c>
      <c r="BP34" s="58">
        <f t="shared" si="242"/>
        <v>505.42502500000001</v>
      </c>
      <c r="BQ34" s="58">
        <f t="shared" si="242"/>
        <v>505.42502500000001</v>
      </c>
      <c r="BR34" s="58">
        <f t="shared" si="242"/>
        <v>505.42502500000001</v>
      </c>
      <c r="BS34" s="58">
        <f t="shared" si="242"/>
        <v>505.42502500000001</v>
      </c>
      <c r="BT34" s="58">
        <f t="shared" si="242"/>
        <v>505.42502500000001</v>
      </c>
      <c r="BU34" s="58">
        <f t="shared" si="242"/>
        <v>505.42502500000001</v>
      </c>
      <c r="BV34" s="81">
        <f t="shared" si="242"/>
        <v>505.42502500000001</v>
      </c>
      <c r="BW34" s="58">
        <f t="shared" si="242"/>
        <v>505.42502500000001</v>
      </c>
      <c r="BX34" s="58">
        <f t="shared" si="242"/>
        <v>603.76898059999996</v>
      </c>
      <c r="BY34" s="58">
        <f t="shared" si="242"/>
        <v>603.76898059999996</v>
      </c>
      <c r="BZ34" s="58">
        <f t="shared" si="242"/>
        <v>603.76898059999996</v>
      </c>
      <c r="CA34" s="58">
        <f t="shared" si="242"/>
        <v>603.76898059999996</v>
      </c>
      <c r="CB34" s="58">
        <f t="shared" si="242"/>
        <v>603.76898059999996</v>
      </c>
      <c r="CC34" s="49">
        <f t="shared" si="242"/>
        <v>603.76898059999996</v>
      </c>
      <c r="CD34" s="58">
        <f t="shared" si="242"/>
        <v>603.76898059999996</v>
      </c>
      <c r="CE34" s="58">
        <f t="shared" si="242"/>
        <v>775.87090289999992</v>
      </c>
      <c r="CF34" s="58">
        <f t="shared" si="242"/>
        <v>775.87090289999992</v>
      </c>
      <c r="CG34" s="58">
        <f t="shared" si="242"/>
        <v>775.87090289999992</v>
      </c>
      <c r="CH34" s="81">
        <f t="shared" si="242"/>
        <v>775.87090289999992</v>
      </c>
      <c r="CI34" s="58">
        <f t="shared" si="242"/>
        <v>775.87090289999992</v>
      </c>
      <c r="CJ34" s="58">
        <f t="shared" si="242"/>
        <v>806.63128299999994</v>
      </c>
      <c r="CK34" s="58">
        <f t="shared" si="242"/>
        <v>806.63128299999994</v>
      </c>
      <c r="CL34" s="58">
        <f t="shared" si="242"/>
        <v>806.63128299999994</v>
      </c>
      <c r="CM34" s="81">
        <f t="shared" si="242"/>
        <v>806.63128299999994</v>
      </c>
      <c r="CN34" s="58"/>
      <c r="CO34" s="58"/>
      <c r="CP34" s="58"/>
      <c r="CQ34" s="58"/>
      <c r="CR34" s="81"/>
      <c r="CS34" s="58"/>
      <c r="CT34" s="58"/>
      <c r="CU34" s="58"/>
      <c r="CV34" s="58"/>
      <c r="CW34" s="81"/>
      <c r="CX34" s="58"/>
      <c r="CY34" s="58"/>
      <c r="CZ34" s="58"/>
      <c r="DA34" s="58"/>
      <c r="DB34" s="81"/>
      <c r="DC34" s="58"/>
      <c r="DD34" s="58"/>
      <c r="DE34" s="58"/>
      <c r="DF34" s="58"/>
      <c r="DG34" s="81"/>
      <c r="DH34" s="58"/>
      <c r="DI34" s="58"/>
      <c r="DJ34" s="58"/>
      <c r="DK34" s="58"/>
      <c r="DL34" s="49"/>
    </row>
    <row r="35" spans="1:116" s="92" customFormat="1" x14ac:dyDescent="0.25">
      <c r="A35" s="153"/>
      <c r="B35" s="138"/>
      <c r="C35" s="141"/>
      <c r="D35" s="141"/>
      <c r="E35" s="141"/>
      <c r="F35" s="144"/>
      <c r="G35" s="30" t="s">
        <v>233</v>
      </c>
      <c r="H35" s="31" t="s">
        <v>56</v>
      </c>
      <c r="I35" s="48"/>
      <c r="J35" s="49"/>
      <c r="K35" s="49"/>
      <c r="L35" s="49"/>
      <c r="M35" s="49"/>
      <c r="N35" s="49"/>
      <c r="O35" s="49"/>
      <c r="P35" s="58"/>
      <c r="Q35" s="58"/>
      <c r="R35" s="58"/>
      <c r="S35" s="58"/>
      <c r="T35" s="81"/>
      <c r="U35" s="58"/>
      <c r="V35" s="58"/>
      <c r="W35" s="58"/>
      <c r="X35" s="58"/>
      <c r="Y35" s="81"/>
      <c r="Z35" s="58"/>
      <c r="AA35" s="58"/>
      <c r="AB35" s="58"/>
      <c r="AC35" s="58"/>
      <c r="AD35" s="49"/>
      <c r="AE35" s="58"/>
      <c r="AF35" s="58"/>
      <c r="AG35" s="58"/>
      <c r="AH35" s="58"/>
      <c r="AI35" s="49"/>
      <c r="AJ35" s="58"/>
      <c r="AK35" s="58"/>
      <c r="AL35" s="58"/>
      <c r="AM35" s="58"/>
      <c r="AN35" s="58"/>
      <c r="AO35" s="81"/>
      <c r="AP35" s="58"/>
      <c r="AQ35" s="58"/>
      <c r="AR35" s="58">
        <f>AQ34</f>
        <v>200.83011200000001</v>
      </c>
      <c r="AS35" s="58">
        <f t="shared" ref="AS35:CH35" si="243">AR34</f>
        <v>200.83011200000001</v>
      </c>
      <c r="AT35" s="58">
        <f t="shared" si="243"/>
        <v>200.83011200000001</v>
      </c>
      <c r="AU35" s="58">
        <f t="shared" si="243"/>
        <v>200.83011200000001</v>
      </c>
      <c r="AV35" s="49">
        <f t="shared" si="243"/>
        <v>200.83011200000001</v>
      </c>
      <c r="AW35" s="58">
        <f t="shared" si="243"/>
        <v>200.83011200000001</v>
      </c>
      <c r="AX35" s="58">
        <f t="shared" si="243"/>
        <v>200.83011200000001</v>
      </c>
      <c r="AY35" s="58">
        <f t="shared" si="243"/>
        <v>418.95435750000001</v>
      </c>
      <c r="AZ35" s="58">
        <f t="shared" si="243"/>
        <v>418.95435750000001</v>
      </c>
      <c r="BA35" s="58">
        <f t="shared" si="243"/>
        <v>418.95435750000001</v>
      </c>
      <c r="BB35" s="49">
        <f t="shared" si="243"/>
        <v>418.95435750000001</v>
      </c>
      <c r="BC35" s="58">
        <f t="shared" si="243"/>
        <v>418.95435750000001</v>
      </c>
      <c r="BD35" s="58">
        <f t="shared" si="243"/>
        <v>418.95435750000001</v>
      </c>
      <c r="BE35" s="58">
        <f t="shared" si="243"/>
        <v>505.42502500000001</v>
      </c>
      <c r="BF35" s="58">
        <f t="shared" si="243"/>
        <v>505.42502500000001</v>
      </c>
      <c r="BG35" s="81">
        <f t="shared" si="243"/>
        <v>505.42502500000001</v>
      </c>
      <c r="BH35" s="58">
        <f t="shared" si="243"/>
        <v>505.42502500000001</v>
      </c>
      <c r="BI35" s="58">
        <f t="shared" si="243"/>
        <v>505.42502500000001</v>
      </c>
      <c r="BJ35" s="58">
        <f t="shared" si="243"/>
        <v>505.42502500000001</v>
      </c>
      <c r="BK35" s="58">
        <f t="shared" si="243"/>
        <v>505.42502500000001</v>
      </c>
      <c r="BL35" s="81">
        <f t="shared" si="243"/>
        <v>505.42502500000001</v>
      </c>
      <c r="BM35" s="58">
        <f t="shared" si="243"/>
        <v>505.42502500000001</v>
      </c>
      <c r="BN35" s="58">
        <f t="shared" si="243"/>
        <v>505.42502500000001</v>
      </c>
      <c r="BO35" s="58">
        <f t="shared" si="243"/>
        <v>505.42502500000001</v>
      </c>
      <c r="BP35" s="58">
        <f t="shared" si="243"/>
        <v>505.42502500000001</v>
      </c>
      <c r="BQ35" s="58">
        <f t="shared" si="243"/>
        <v>505.42502500000001</v>
      </c>
      <c r="BR35" s="58">
        <f t="shared" si="243"/>
        <v>505.42502500000001</v>
      </c>
      <c r="BS35" s="58">
        <f t="shared" si="243"/>
        <v>505.42502500000001</v>
      </c>
      <c r="BT35" s="58">
        <f t="shared" si="243"/>
        <v>505.42502500000001</v>
      </c>
      <c r="BU35" s="58">
        <f t="shared" si="243"/>
        <v>505.42502500000001</v>
      </c>
      <c r="BV35" s="81">
        <f t="shared" si="243"/>
        <v>505.42502500000001</v>
      </c>
      <c r="BW35" s="58">
        <f t="shared" si="243"/>
        <v>505.42502500000001</v>
      </c>
      <c r="BX35" s="58">
        <f t="shared" si="243"/>
        <v>505.42502500000001</v>
      </c>
      <c r="BY35" s="58">
        <f t="shared" si="243"/>
        <v>603.76898059999996</v>
      </c>
      <c r="BZ35" s="58">
        <f t="shared" si="243"/>
        <v>603.76898059999996</v>
      </c>
      <c r="CA35" s="58">
        <f t="shared" si="243"/>
        <v>603.76898059999996</v>
      </c>
      <c r="CB35" s="58">
        <f t="shared" si="243"/>
        <v>603.76898059999996</v>
      </c>
      <c r="CC35" s="49">
        <f t="shared" si="243"/>
        <v>603.76898059999996</v>
      </c>
      <c r="CD35" s="58">
        <f t="shared" si="243"/>
        <v>603.76898059999996</v>
      </c>
      <c r="CE35" s="58">
        <f t="shared" si="243"/>
        <v>603.76898059999996</v>
      </c>
      <c r="CF35" s="58">
        <f t="shared" si="243"/>
        <v>775.87090289999992</v>
      </c>
      <c r="CG35" s="58">
        <f t="shared" si="243"/>
        <v>775.87090289999992</v>
      </c>
      <c r="CH35" s="81">
        <f t="shared" si="243"/>
        <v>775.87090289999992</v>
      </c>
      <c r="CI35" s="58">
        <f t="shared" ref="CI35" si="244">CH34</f>
        <v>775.87090289999992</v>
      </c>
      <c r="CJ35" s="58">
        <f t="shared" ref="CJ35" si="245">CI34</f>
        <v>775.87090289999992</v>
      </c>
      <c r="CK35" s="58">
        <f t="shared" ref="CK35" si="246">CJ34</f>
        <v>806.63128299999994</v>
      </c>
      <c r="CL35" s="58">
        <f t="shared" ref="CL35" si="247">CK34</f>
        <v>806.63128299999994</v>
      </c>
      <c r="CM35" s="81">
        <f t="shared" ref="CM35" si="248">CL34</f>
        <v>806.63128299999994</v>
      </c>
      <c r="CN35" s="58"/>
      <c r="CO35" s="58"/>
      <c r="CP35" s="58"/>
      <c r="CQ35" s="58"/>
      <c r="CR35" s="81"/>
      <c r="CS35" s="58"/>
      <c r="CT35" s="58"/>
      <c r="CU35" s="58"/>
      <c r="CV35" s="58"/>
      <c r="CW35" s="81"/>
      <c r="CX35" s="58"/>
      <c r="CY35" s="58"/>
      <c r="CZ35" s="58"/>
      <c r="DA35" s="58"/>
      <c r="DB35" s="81"/>
      <c r="DC35" s="58"/>
      <c r="DD35" s="58"/>
      <c r="DE35" s="58"/>
      <c r="DF35" s="58"/>
      <c r="DG35" s="81"/>
      <c r="DH35" s="58"/>
      <c r="DI35" s="58"/>
      <c r="DJ35" s="58"/>
      <c r="DK35" s="58"/>
      <c r="DL35" s="49"/>
    </row>
    <row r="36" spans="1:116" s="92" customFormat="1" x14ac:dyDescent="0.25">
      <c r="A36" s="153"/>
      <c r="B36" s="138"/>
      <c r="C36" s="141"/>
      <c r="D36" s="141" t="s">
        <v>158</v>
      </c>
      <c r="E36" s="141">
        <v>159.13748275200001</v>
      </c>
      <c r="F36" s="144"/>
      <c r="G36" s="32" t="s">
        <v>135</v>
      </c>
      <c r="H36" s="33" t="s">
        <v>57</v>
      </c>
      <c r="I36" s="48"/>
      <c r="J36" s="49"/>
      <c r="K36" s="49"/>
      <c r="L36" s="49"/>
      <c r="M36" s="49"/>
      <c r="N36" s="49"/>
      <c r="O36" s="49"/>
      <c r="P36" s="58"/>
      <c r="Q36" s="58"/>
      <c r="R36" s="58"/>
      <c r="S36" s="58"/>
      <c r="T36" s="81"/>
      <c r="U36" s="58"/>
      <c r="V36" s="58"/>
      <c r="W36" s="58"/>
      <c r="X36" s="58"/>
      <c r="Y36" s="81"/>
      <c r="Z36" s="58"/>
      <c r="AA36" s="58"/>
      <c r="AB36" s="58"/>
      <c r="AC36" s="58"/>
      <c r="AD36" s="49"/>
      <c r="AE36" s="58"/>
      <c r="AF36" s="58"/>
      <c r="AG36" s="58"/>
      <c r="AH36" s="58"/>
      <c r="AI36" s="49"/>
      <c r="AJ36" s="58"/>
      <c r="AK36" s="58"/>
      <c r="AL36" s="58"/>
      <c r="AM36" s="58"/>
      <c r="AN36" s="58"/>
      <c r="AO36" s="81"/>
      <c r="AP36" s="58"/>
      <c r="AQ36" s="58"/>
      <c r="AR36" s="58"/>
      <c r="AS36" s="58"/>
      <c r="AT36" s="58"/>
      <c r="AU36" s="58"/>
      <c r="AV36" s="49"/>
      <c r="AW36" s="58">
        <f t="shared" ref="AW36" si="249">AR35</f>
        <v>200.83011200000001</v>
      </c>
      <c r="AX36" s="58">
        <f t="shared" ref="AX36" si="250">AS35</f>
        <v>200.83011200000001</v>
      </c>
      <c r="AY36" s="58">
        <f t="shared" ref="AY36" si="251">AT35</f>
        <v>200.83011200000001</v>
      </c>
      <c r="AZ36" s="58">
        <f t="shared" ref="AZ36" si="252">AU35</f>
        <v>200.83011200000001</v>
      </c>
      <c r="BA36" s="58">
        <f t="shared" ref="BA36" si="253">AV35</f>
        <v>200.83011200000001</v>
      </c>
      <c r="BB36" s="49">
        <f t="shared" ref="BB36:BB37" si="254">AW35</f>
        <v>200.83011200000001</v>
      </c>
      <c r="BC36" s="58">
        <f t="shared" ref="BC36:BC37" si="255">AX35</f>
        <v>200.83011200000001</v>
      </c>
      <c r="BD36" s="58">
        <f t="shared" ref="BD36:BD37" si="256">AY35</f>
        <v>418.95435750000001</v>
      </c>
      <c r="BE36" s="58">
        <f t="shared" ref="BE36:BE37" si="257">AZ35</f>
        <v>418.95435750000001</v>
      </c>
      <c r="BF36" s="58">
        <f t="shared" ref="BF36:BF37" si="258">BA35</f>
        <v>418.95435750000001</v>
      </c>
      <c r="BG36" s="81">
        <f t="shared" ref="BG36:BG37" si="259">BB35</f>
        <v>418.95435750000001</v>
      </c>
      <c r="BH36" s="58">
        <f t="shared" ref="BH36:BH37" si="260">BC35</f>
        <v>418.95435750000001</v>
      </c>
      <c r="BI36" s="58">
        <f t="shared" ref="BI36:BI37" si="261">BD35</f>
        <v>418.95435750000001</v>
      </c>
      <c r="BJ36" s="58">
        <f t="shared" ref="BJ36:BJ37" si="262">BE35</f>
        <v>505.42502500000001</v>
      </c>
      <c r="BK36" s="58">
        <f t="shared" ref="BK36:BK37" si="263">BF35</f>
        <v>505.42502500000001</v>
      </c>
      <c r="BL36" s="81">
        <f t="shared" ref="BL36:BL37" si="264">BG35</f>
        <v>505.42502500000001</v>
      </c>
      <c r="BM36" s="58">
        <f t="shared" ref="BM36:BM37" si="265">BH35</f>
        <v>505.42502500000001</v>
      </c>
      <c r="BN36" s="58">
        <f t="shared" ref="BN36:BN37" si="266">BI35</f>
        <v>505.42502500000001</v>
      </c>
      <c r="BO36" s="58">
        <f t="shared" ref="BO36:BO37" si="267">BJ35</f>
        <v>505.42502500000001</v>
      </c>
      <c r="BP36" s="58">
        <f t="shared" ref="BP36:BP37" si="268">BK35</f>
        <v>505.42502500000001</v>
      </c>
      <c r="BQ36" s="58">
        <f t="shared" ref="BQ36:BQ37" si="269">BL35</f>
        <v>505.42502500000001</v>
      </c>
      <c r="BR36" s="58">
        <f t="shared" ref="BR36:BR37" si="270">BM35</f>
        <v>505.42502500000001</v>
      </c>
      <c r="BS36" s="58">
        <f t="shared" ref="BS36:BS37" si="271">BN35</f>
        <v>505.42502500000001</v>
      </c>
      <c r="BT36" s="58">
        <f t="shared" ref="BT36:BT37" si="272">BO35</f>
        <v>505.42502500000001</v>
      </c>
      <c r="BU36" s="58">
        <f t="shared" ref="BU36:BU37" si="273">BP35</f>
        <v>505.42502500000001</v>
      </c>
      <c r="BV36" s="81">
        <f t="shared" ref="BV36:BV37" si="274">BQ35</f>
        <v>505.42502500000001</v>
      </c>
      <c r="BW36" s="58">
        <f t="shared" ref="BW36:BW37" si="275">BR35</f>
        <v>505.42502500000001</v>
      </c>
      <c r="BX36" s="58">
        <f t="shared" ref="BX36:BX37" si="276">BS35</f>
        <v>505.42502500000001</v>
      </c>
      <c r="BY36" s="58">
        <f t="shared" ref="BY36:BY37" si="277">BT35</f>
        <v>505.42502500000001</v>
      </c>
      <c r="BZ36" s="58">
        <f t="shared" ref="BZ36:BZ37" si="278">BU35</f>
        <v>505.42502500000001</v>
      </c>
      <c r="CA36" s="58">
        <f t="shared" ref="CA36:CA37" si="279">BV35</f>
        <v>505.42502500000001</v>
      </c>
      <c r="CB36" s="58">
        <f t="shared" ref="CB36:CB37" si="280">BW35</f>
        <v>505.42502500000001</v>
      </c>
      <c r="CC36" s="49">
        <f t="shared" ref="CC36:CC37" si="281">BX35</f>
        <v>505.42502500000001</v>
      </c>
      <c r="CD36" s="58">
        <f t="shared" ref="CD36:CD37" si="282">BY35</f>
        <v>603.76898059999996</v>
      </c>
      <c r="CE36" s="58">
        <f t="shared" ref="CE36:CE37" si="283">BZ35</f>
        <v>603.76898059999996</v>
      </c>
      <c r="CF36" s="58">
        <f t="shared" ref="CF36:CF37" si="284">CA35</f>
        <v>603.76898059999996</v>
      </c>
      <c r="CG36" s="58">
        <f t="shared" ref="CG36:CG37" si="285">CB35</f>
        <v>603.76898059999996</v>
      </c>
      <c r="CH36" s="81">
        <f t="shared" ref="CH36:CH37" si="286">CC35</f>
        <v>603.76898059999996</v>
      </c>
      <c r="CI36" s="58">
        <f t="shared" ref="CI36:CI37" si="287">CD35</f>
        <v>603.76898059999996</v>
      </c>
      <c r="CJ36" s="58">
        <f t="shared" ref="CJ36:CJ37" si="288">CE35</f>
        <v>603.76898059999996</v>
      </c>
      <c r="CK36" s="58">
        <f t="shared" ref="CK36:CK37" si="289">CF35</f>
        <v>775.87090289999992</v>
      </c>
      <c r="CL36" s="58">
        <f t="shared" ref="CL36:CL37" si="290">CG35</f>
        <v>775.87090289999992</v>
      </c>
      <c r="CM36" s="81">
        <f t="shared" ref="CM36:CM37" si="291">CH35</f>
        <v>775.87090289999992</v>
      </c>
      <c r="CN36" s="58">
        <f t="shared" ref="CN36:CN37" si="292">CI35</f>
        <v>775.87090289999992</v>
      </c>
      <c r="CO36" s="58">
        <f t="shared" ref="CO36:CO37" si="293">CJ35</f>
        <v>775.87090289999992</v>
      </c>
      <c r="CP36" s="58">
        <f t="shared" ref="CP36:CP37" si="294">CK35</f>
        <v>806.63128299999994</v>
      </c>
      <c r="CQ36" s="58">
        <f t="shared" ref="CQ36:CQ37" si="295">CL35</f>
        <v>806.63128299999994</v>
      </c>
      <c r="CR36" s="81">
        <f t="shared" ref="CR36:CR37" si="296">CM35</f>
        <v>806.63128299999994</v>
      </c>
      <c r="CS36" s="58"/>
      <c r="CT36" s="58"/>
      <c r="CU36" s="58"/>
      <c r="CV36" s="58"/>
      <c r="CW36" s="81"/>
      <c r="CX36" s="58"/>
      <c r="CY36" s="58"/>
      <c r="CZ36" s="58"/>
      <c r="DA36" s="58"/>
      <c r="DB36" s="81"/>
      <c r="DC36" s="58"/>
      <c r="DD36" s="58"/>
      <c r="DE36" s="58"/>
      <c r="DF36" s="58"/>
      <c r="DG36" s="81"/>
      <c r="DH36" s="58"/>
      <c r="DI36" s="58"/>
      <c r="DJ36" s="58"/>
      <c r="DK36" s="58"/>
      <c r="DL36" s="49"/>
    </row>
    <row r="37" spans="1:116" s="92" customFormat="1" x14ac:dyDescent="0.25">
      <c r="A37" s="153"/>
      <c r="B37" s="138"/>
      <c r="C37" s="141"/>
      <c r="D37" s="141"/>
      <c r="E37" s="141"/>
      <c r="F37" s="144"/>
      <c r="G37" s="32" t="s">
        <v>235</v>
      </c>
      <c r="H37" s="33" t="s">
        <v>57</v>
      </c>
      <c r="I37" s="48"/>
      <c r="J37" s="49"/>
      <c r="K37" s="49"/>
      <c r="L37" s="49"/>
      <c r="M37" s="49"/>
      <c r="N37" s="49"/>
      <c r="O37" s="49"/>
      <c r="P37" s="58"/>
      <c r="Q37" s="58"/>
      <c r="R37" s="58"/>
      <c r="S37" s="58"/>
      <c r="T37" s="81"/>
      <c r="U37" s="58"/>
      <c r="V37" s="58"/>
      <c r="W37" s="58"/>
      <c r="X37" s="58"/>
      <c r="Y37" s="81"/>
      <c r="Z37" s="58"/>
      <c r="AA37" s="58"/>
      <c r="AB37" s="58"/>
      <c r="AC37" s="58"/>
      <c r="AD37" s="49"/>
      <c r="AE37" s="58"/>
      <c r="AF37" s="58"/>
      <c r="AG37" s="58"/>
      <c r="AH37" s="58"/>
      <c r="AI37" s="49"/>
      <c r="AJ37" s="58"/>
      <c r="AK37" s="58"/>
      <c r="AL37" s="58"/>
      <c r="AM37" s="58"/>
      <c r="AN37" s="58"/>
      <c r="AO37" s="81"/>
      <c r="AP37" s="58"/>
      <c r="AQ37" s="58"/>
      <c r="AR37" s="58"/>
      <c r="AS37" s="58"/>
      <c r="AT37" s="58"/>
      <c r="AU37" s="58"/>
      <c r="AV37" s="49"/>
      <c r="AW37" s="58"/>
      <c r="AX37" s="58"/>
      <c r="AY37" s="58"/>
      <c r="AZ37" s="58"/>
      <c r="BA37" s="58"/>
      <c r="BB37" s="49">
        <f t="shared" si="254"/>
        <v>200.83011200000001</v>
      </c>
      <c r="BC37" s="58">
        <f t="shared" si="255"/>
        <v>200.83011200000001</v>
      </c>
      <c r="BD37" s="58">
        <f t="shared" si="256"/>
        <v>200.83011200000001</v>
      </c>
      <c r="BE37" s="58">
        <f t="shared" si="257"/>
        <v>200.83011200000001</v>
      </c>
      <c r="BF37" s="58">
        <f t="shared" si="258"/>
        <v>200.83011200000001</v>
      </c>
      <c r="BG37" s="81">
        <f t="shared" si="259"/>
        <v>200.83011200000001</v>
      </c>
      <c r="BH37" s="58">
        <f t="shared" si="260"/>
        <v>200.83011200000001</v>
      </c>
      <c r="BI37" s="58">
        <f t="shared" si="261"/>
        <v>418.95435750000001</v>
      </c>
      <c r="BJ37" s="58">
        <f t="shared" si="262"/>
        <v>418.95435750000001</v>
      </c>
      <c r="BK37" s="58">
        <f t="shared" si="263"/>
        <v>418.95435750000001</v>
      </c>
      <c r="BL37" s="81">
        <f t="shared" si="264"/>
        <v>418.95435750000001</v>
      </c>
      <c r="BM37" s="58">
        <f t="shared" si="265"/>
        <v>418.95435750000001</v>
      </c>
      <c r="BN37" s="58">
        <f t="shared" si="266"/>
        <v>418.95435750000001</v>
      </c>
      <c r="BO37" s="58">
        <f t="shared" si="267"/>
        <v>505.42502500000001</v>
      </c>
      <c r="BP37" s="58">
        <f t="shared" si="268"/>
        <v>505.42502500000001</v>
      </c>
      <c r="BQ37" s="58">
        <f t="shared" si="269"/>
        <v>505.42502500000001</v>
      </c>
      <c r="BR37" s="58">
        <f t="shared" si="270"/>
        <v>505.42502500000001</v>
      </c>
      <c r="BS37" s="58">
        <f t="shared" si="271"/>
        <v>505.42502500000001</v>
      </c>
      <c r="BT37" s="58">
        <f t="shared" si="272"/>
        <v>505.42502500000001</v>
      </c>
      <c r="BU37" s="58">
        <f t="shared" si="273"/>
        <v>505.42502500000001</v>
      </c>
      <c r="BV37" s="81">
        <f t="shared" si="274"/>
        <v>505.42502500000001</v>
      </c>
      <c r="BW37" s="58">
        <f t="shared" si="275"/>
        <v>505.42502500000001</v>
      </c>
      <c r="BX37" s="58">
        <f t="shared" si="276"/>
        <v>505.42502500000001</v>
      </c>
      <c r="BY37" s="58">
        <f t="shared" si="277"/>
        <v>505.42502500000001</v>
      </c>
      <c r="BZ37" s="58">
        <f t="shared" si="278"/>
        <v>505.42502500000001</v>
      </c>
      <c r="CA37" s="58">
        <f t="shared" si="279"/>
        <v>505.42502500000001</v>
      </c>
      <c r="CB37" s="58">
        <f t="shared" si="280"/>
        <v>505.42502500000001</v>
      </c>
      <c r="CC37" s="49">
        <f t="shared" si="281"/>
        <v>505.42502500000001</v>
      </c>
      <c r="CD37" s="58">
        <f t="shared" si="282"/>
        <v>505.42502500000001</v>
      </c>
      <c r="CE37" s="58">
        <f t="shared" si="283"/>
        <v>505.42502500000001</v>
      </c>
      <c r="CF37" s="58">
        <f t="shared" si="284"/>
        <v>505.42502500000001</v>
      </c>
      <c r="CG37" s="58">
        <f t="shared" si="285"/>
        <v>505.42502500000001</v>
      </c>
      <c r="CH37" s="81">
        <f t="shared" si="286"/>
        <v>505.42502500000001</v>
      </c>
      <c r="CI37" s="58">
        <f t="shared" si="287"/>
        <v>603.76898059999996</v>
      </c>
      <c r="CJ37" s="58">
        <f t="shared" si="288"/>
        <v>603.76898059999996</v>
      </c>
      <c r="CK37" s="58">
        <f t="shared" si="289"/>
        <v>603.76898059999996</v>
      </c>
      <c r="CL37" s="58">
        <f t="shared" si="290"/>
        <v>603.76898059999996</v>
      </c>
      <c r="CM37" s="81">
        <f t="shared" si="291"/>
        <v>603.76898059999996</v>
      </c>
      <c r="CN37" s="58">
        <f t="shared" si="292"/>
        <v>603.76898059999996</v>
      </c>
      <c r="CO37" s="58">
        <f t="shared" si="293"/>
        <v>603.76898059999996</v>
      </c>
      <c r="CP37" s="58">
        <f t="shared" si="294"/>
        <v>775.87090289999992</v>
      </c>
      <c r="CQ37" s="58">
        <f t="shared" si="295"/>
        <v>775.87090289999992</v>
      </c>
      <c r="CR37" s="81">
        <f t="shared" si="296"/>
        <v>775.87090289999992</v>
      </c>
      <c r="CS37" s="58">
        <f t="shared" ref="CS37" si="297">CN36</f>
        <v>775.87090289999992</v>
      </c>
      <c r="CT37" s="58">
        <f t="shared" ref="CT37" si="298">CO36</f>
        <v>775.87090289999992</v>
      </c>
      <c r="CU37" s="58">
        <f t="shared" ref="CU37" si="299">CP36</f>
        <v>806.63128299999994</v>
      </c>
      <c r="CV37" s="58">
        <f t="shared" ref="CV37" si="300">CQ36</f>
        <v>806.63128299999994</v>
      </c>
      <c r="CW37" s="81">
        <f>CR36</f>
        <v>806.63128299999994</v>
      </c>
      <c r="CX37" s="58">
        <v>806.63128299999948</v>
      </c>
      <c r="CY37" s="58">
        <v>806.63128299999948</v>
      </c>
      <c r="CZ37" s="58">
        <v>806.63128299999948</v>
      </c>
      <c r="DA37" s="58">
        <v>806.63128299999948</v>
      </c>
      <c r="DB37" s="81">
        <v>806.63128299999948</v>
      </c>
      <c r="DC37" s="58">
        <v>806.63128299999948</v>
      </c>
      <c r="DD37" s="58">
        <v>806.63128299999948</v>
      </c>
      <c r="DE37" s="58">
        <v>806.63128299999948</v>
      </c>
      <c r="DF37" s="58">
        <v>806.63128299999948</v>
      </c>
      <c r="DG37" s="81">
        <v>806.63128299999948</v>
      </c>
      <c r="DH37" s="58">
        <v>806.63128299999948</v>
      </c>
      <c r="DI37" s="58">
        <v>806.63128299999948</v>
      </c>
      <c r="DJ37" s="58">
        <v>806.63128299999948</v>
      </c>
      <c r="DK37" s="58">
        <v>806.63128299999948</v>
      </c>
      <c r="DL37" s="49">
        <v>806.63128299999948</v>
      </c>
    </row>
    <row r="38" spans="1:116" s="92" customFormat="1" x14ac:dyDescent="0.25">
      <c r="A38" s="153"/>
      <c r="B38" s="138"/>
      <c r="C38" s="141"/>
      <c r="D38" s="141"/>
      <c r="E38" s="141"/>
      <c r="F38" s="144"/>
      <c r="G38" s="34"/>
      <c r="H38" s="35"/>
      <c r="I38" s="48"/>
      <c r="J38" s="49"/>
      <c r="K38" s="49"/>
      <c r="L38" s="49"/>
      <c r="M38" s="49"/>
      <c r="N38" s="49"/>
      <c r="O38" s="49"/>
      <c r="P38" s="58"/>
      <c r="Q38" s="58"/>
      <c r="R38" s="58"/>
      <c r="S38" s="58"/>
      <c r="T38" s="81"/>
      <c r="U38" s="58"/>
      <c r="V38" s="58"/>
      <c r="W38" s="58"/>
      <c r="X38" s="58"/>
      <c r="Y38" s="81"/>
      <c r="Z38" s="58"/>
      <c r="AA38" s="58"/>
      <c r="AB38" s="58"/>
      <c r="AC38" s="58"/>
      <c r="AD38" s="49"/>
      <c r="AE38" s="58"/>
      <c r="AF38" s="58"/>
      <c r="AG38" s="58"/>
      <c r="AH38" s="58"/>
      <c r="AI38" s="49"/>
      <c r="AJ38" s="58"/>
      <c r="AK38" s="58"/>
      <c r="AL38" s="58"/>
      <c r="AM38" s="58"/>
      <c r="AN38" s="58"/>
      <c r="AO38" s="81"/>
      <c r="AP38" s="58"/>
      <c r="AQ38" s="58"/>
      <c r="AR38" s="58"/>
      <c r="AS38" s="58"/>
      <c r="AT38" s="58"/>
      <c r="AU38" s="58"/>
      <c r="AV38" s="49"/>
      <c r="AW38" s="58"/>
      <c r="AX38" s="58"/>
      <c r="AY38" s="58"/>
      <c r="AZ38" s="58"/>
      <c r="BA38" s="58"/>
      <c r="BB38" s="49"/>
      <c r="BC38" s="58"/>
      <c r="BD38" s="58"/>
      <c r="BE38" s="58"/>
      <c r="BF38" s="58"/>
      <c r="BG38" s="81"/>
      <c r="BH38" s="58"/>
      <c r="BI38" s="58"/>
      <c r="BJ38" s="58"/>
      <c r="BK38" s="58"/>
      <c r="BL38" s="81"/>
      <c r="BM38" s="58"/>
      <c r="BN38" s="58"/>
      <c r="BO38" s="58"/>
      <c r="BP38" s="58"/>
      <c r="BQ38" s="58"/>
      <c r="BR38" s="58"/>
      <c r="BS38" s="58"/>
      <c r="BT38" s="58"/>
      <c r="BU38" s="58"/>
      <c r="BV38" s="81"/>
      <c r="BW38" s="58"/>
      <c r="BX38" s="58"/>
      <c r="BY38" s="58"/>
      <c r="BZ38" s="58"/>
      <c r="CA38" s="58"/>
      <c r="CB38" s="58"/>
      <c r="CC38" s="49"/>
      <c r="CD38" s="58"/>
      <c r="CE38" s="58"/>
      <c r="CF38" s="58"/>
      <c r="CG38" s="58"/>
      <c r="CH38" s="81"/>
      <c r="CI38" s="58"/>
      <c r="CJ38" s="58"/>
      <c r="CK38" s="58"/>
      <c r="CL38" s="58"/>
      <c r="CM38" s="81"/>
      <c r="CN38" s="58"/>
      <c r="CO38" s="58"/>
      <c r="CP38" s="58"/>
      <c r="CQ38" s="58"/>
      <c r="CR38" s="81"/>
      <c r="CS38" s="58"/>
      <c r="CT38" s="58"/>
      <c r="CU38" s="58"/>
      <c r="CV38" s="58"/>
      <c r="CW38" s="81"/>
      <c r="CX38" s="58"/>
      <c r="CY38" s="58"/>
      <c r="CZ38" s="58"/>
      <c r="DA38" s="58"/>
      <c r="DB38" s="81"/>
      <c r="DC38" s="58"/>
      <c r="DD38" s="58"/>
      <c r="DE38" s="58"/>
      <c r="DF38" s="58"/>
      <c r="DG38" s="81"/>
      <c r="DH38" s="58"/>
      <c r="DI38" s="58"/>
      <c r="DJ38" s="58"/>
      <c r="DK38" s="58"/>
      <c r="DL38" s="49"/>
    </row>
    <row r="39" spans="1:116" s="92" customFormat="1" x14ac:dyDescent="0.25">
      <c r="A39" s="153"/>
      <c r="B39" s="138"/>
      <c r="C39" s="141"/>
      <c r="D39" s="141"/>
      <c r="E39" s="141"/>
      <c r="F39" s="144"/>
      <c r="G39" s="34"/>
      <c r="H39" s="35"/>
      <c r="I39" s="48"/>
      <c r="J39" s="49"/>
      <c r="K39" s="49"/>
      <c r="L39" s="49"/>
      <c r="M39" s="49"/>
      <c r="N39" s="49"/>
      <c r="O39" s="49"/>
      <c r="P39" s="58"/>
      <c r="Q39" s="58"/>
      <c r="R39" s="58"/>
      <c r="S39" s="58"/>
      <c r="T39" s="81"/>
      <c r="U39" s="58"/>
      <c r="V39" s="58"/>
      <c r="W39" s="58"/>
      <c r="X39" s="58"/>
      <c r="Y39" s="81"/>
      <c r="Z39" s="58"/>
      <c r="AA39" s="58"/>
      <c r="AB39" s="58"/>
      <c r="AC39" s="58"/>
      <c r="AD39" s="49"/>
      <c r="AE39" s="58"/>
      <c r="AF39" s="58"/>
      <c r="AG39" s="58"/>
      <c r="AH39" s="58"/>
      <c r="AI39" s="49"/>
      <c r="AJ39" s="58"/>
      <c r="AK39" s="58"/>
      <c r="AL39" s="58"/>
      <c r="AM39" s="58"/>
      <c r="AN39" s="58"/>
      <c r="AO39" s="81"/>
      <c r="AP39" s="58"/>
      <c r="AQ39" s="58"/>
      <c r="AR39" s="58"/>
      <c r="AS39" s="58"/>
      <c r="AT39" s="58"/>
      <c r="AU39" s="58"/>
      <c r="AV39" s="49"/>
      <c r="AW39" s="58"/>
      <c r="AX39" s="58"/>
      <c r="AY39" s="58"/>
      <c r="AZ39" s="58"/>
      <c r="BA39" s="58"/>
      <c r="BB39" s="49"/>
      <c r="BC39" s="58"/>
      <c r="BD39" s="58"/>
      <c r="BE39" s="58"/>
      <c r="BF39" s="58"/>
      <c r="BG39" s="81"/>
      <c r="BH39" s="58"/>
      <c r="BI39" s="58"/>
      <c r="BJ39" s="58"/>
      <c r="BK39" s="58"/>
      <c r="BL39" s="81"/>
      <c r="BM39" s="58"/>
      <c r="BN39" s="58"/>
      <c r="BO39" s="58"/>
      <c r="BP39" s="58"/>
      <c r="BQ39" s="58"/>
      <c r="BR39" s="58"/>
      <c r="BS39" s="58"/>
      <c r="BT39" s="58"/>
      <c r="BU39" s="58"/>
      <c r="BV39" s="81"/>
      <c r="BW39" s="58"/>
      <c r="BX39" s="58"/>
      <c r="BY39" s="58"/>
      <c r="BZ39" s="58"/>
      <c r="CA39" s="58"/>
      <c r="CB39" s="58"/>
      <c r="CC39" s="49"/>
      <c r="CD39" s="58"/>
      <c r="CE39" s="58"/>
      <c r="CF39" s="58"/>
      <c r="CG39" s="58"/>
      <c r="CH39" s="81"/>
      <c r="CI39" s="58"/>
      <c r="CJ39" s="58"/>
      <c r="CK39" s="58"/>
      <c r="CL39" s="58"/>
      <c r="CM39" s="81"/>
      <c r="CN39" s="58"/>
      <c r="CO39" s="58"/>
      <c r="CP39" s="58"/>
      <c r="CQ39" s="58"/>
      <c r="CR39" s="81"/>
      <c r="CS39" s="58"/>
      <c r="CT39" s="58"/>
      <c r="CU39" s="58"/>
      <c r="CV39" s="58"/>
      <c r="CW39" s="81"/>
      <c r="CX39" s="58"/>
      <c r="CY39" s="58"/>
      <c r="CZ39" s="58"/>
      <c r="DA39" s="58"/>
      <c r="DB39" s="81"/>
      <c r="DC39" s="58"/>
      <c r="DD39" s="58"/>
      <c r="DE39" s="58"/>
      <c r="DF39" s="58"/>
      <c r="DG39" s="81"/>
      <c r="DH39" s="58"/>
      <c r="DI39" s="58"/>
      <c r="DJ39" s="58"/>
      <c r="DK39" s="58"/>
      <c r="DL39" s="49"/>
    </row>
    <row r="40" spans="1:116" s="92" customFormat="1" ht="15.75" thickBot="1" x14ac:dyDescent="0.3">
      <c r="A40" s="153"/>
      <c r="B40" s="139"/>
      <c r="C40" s="142"/>
      <c r="D40" s="142"/>
      <c r="E40" s="142"/>
      <c r="F40" s="145"/>
      <c r="G40" s="36"/>
      <c r="H40" s="37"/>
      <c r="I40" s="51"/>
      <c r="J40" s="52"/>
      <c r="K40" s="52"/>
      <c r="L40" s="52"/>
      <c r="M40" s="52"/>
      <c r="N40" s="52"/>
      <c r="O40" s="52"/>
      <c r="P40" s="80"/>
      <c r="Q40" s="80"/>
      <c r="R40" s="80"/>
      <c r="S40" s="80"/>
      <c r="T40" s="79"/>
      <c r="U40" s="80"/>
      <c r="V40" s="80"/>
      <c r="W40" s="80"/>
      <c r="X40" s="80"/>
      <c r="Y40" s="79"/>
      <c r="Z40" s="80"/>
      <c r="AA40" s="80"/>
      <c r="AB40" s="80"/>
      <c r="AC40" s="80"/>
      <c r="AD40" s="52"/>
      <c r="AE40" s="80"/>
      <c r="AF40" s="80"/>
      <c r="AG40" s="80"/>
      <c r="AH40" s="80"/>
      <c r="AI40" s="52"/>
      <c r="AJ40" s="80"/>
      <c r="AK40" s="80"/>
      <c r="AL40" s="80"/>
      <c r="AM40" s="80"/>
      <c r="AN40" s="80"/>
      <c r="AO40" s="79"/>
      <c r="AP40" s="80"/>
      <c r="AQ40" s="80"/>
      <c r="AR40" s="80"/>
      <c r="AS40" s="80"/>
      <c r="AT40" s="80"/>
      <c r="AU40" s="80"/>
      <c r="AV40" s="52"/>
      <c r="AW40" s="80"/>
      <c r="AX40" s="80"/>
      <c r="AY40" s="80"/>
      <c r="AZ40" s="80"/>
      <c r="BA40" s="80"/>
      <c r="BB40" s="52"/>
      <c r="BC40" s="80"/>
      <c r="BD40" s="80"/>
      <c r="BE40" s="80"/>
      <c r="BF40" s="80"/>
      <c r="BG40" s="79"/>
      <c r="BH40" s="80"/>
      <c r="BI40" s="80"/>
      <c r="BJ40" s="80"/>
      <c r="BK40" s="80"/>
      <c r="BL40" s="79"/>
      <c r="BM40" s="80"/>
      <c r="BN40" s="80"/>
      <c r="BO40" s="80"/>
      <c r="BP40" s="80"/>
      <c r="BQ40" s="80"/>
      <c r="BR40" s="80"/>
      <c r="BS40" s="80"/>
      <c r="BT40" s="80"/>
      <c r="BU40" s="80"/>
      <c r="BV40" s="79"/>
      <c r="BW40" s="80"/>
      <c r="BX40" s="80"/>
      <c r="BY40" s="80"/>
      <c r="BZ40" s="80"/>
      <c r="CA40" s="80"/>
      <c r="CB40" s="80"/>
      <c r="CC40" s="52"/>
      <c r="CD40" s="80"/>
      <c r="CE40" s="80"/>
      <c r="CF40" s="80"/>
      <c r="CG40" s="80"/>
      <c r="CH40" s="79"/>
      <c r="CI40" s="80"/>
      <c r="CJ40" s="80"/>
      <c r="CK40" s="80"/>
      <c r="CL40" s="80"/>
      <c r="CM40" s="79"/>
      <c r="CN40" s="80"/>
      <c r="CO40" s="80"/>
      <c r="CP40" s="80"/>
      <c r="CQ40" s="80"/>
      <c r="CR40" s="79"/>
      <c r="CS40" s="80"/>
      <c r="CT40" s="80"/>
      <c r="CU40" s="80"/>
      <c r="CV40" s="80"/>
      <c r="CW40" s="79"/>
      <c r="CX40" s="80"/>
      <c r="CY40" s="80"/>
      <c r="CZ40" s="80"/>
      <c r="DA40" s="80"/>
      <c r="DB40" s="79"/>
      <c r="DC40" s="80"/>
      <c r="DD40" s="80"/>
      <c r="DE40" s="80"/>
      <c r="DF40" s="80"/>
      <c r="DG40" s="79"/>
      <c r="DH40" s="80"/>
      <c r="DI40" s="80"/>
      <c r="DJ40" s="80"/>
      <c r="DK40" s="80"/>
      <c r="DL40" s="52"/>
    </row>
    <row r="41" spans="1:116" s="96" customFormat="1" x14ac:dyDescent="0.25">
      <c r="A41" s="153"/>
      <c r="B41" s="137" t="s">
        <v>140</v>
      </c>
      <c r="C41" s="140">
        <f>SUM(E41)</f>
        <v>61.451143363100002</v>
      </c>
      <c r="D41" s="140" t="s">
        <v>159</v>
      </c>
      <c r="E41" s="140">
        <v>61.451143363100002</v>
      </c>
      <c r="F41" s="143" t="s">
        <v>227</v>
      </c>
      <c r="G41" s="38" t="s">
        <v>124</v>
      </c>
      <c r="H41" s="39"/>
      <c r="I41" s="86"/>
      <c r="J41" s="55"/>
      <c r="K41" s="55"/>
      <c r="L41" s="55"/>
      <c r="M41" s="55"/>
      <c r="N41" s="55"/>
      <c r="O41" s="55"/>
      <c r="P41" s="55"/>
      <c r="Q41" s="55"/>
      <c r="R41" s="55"/>
      <c r="S41" s="55"/>
      <c r="T41" s="55"/>
      <c r="U41" s="55"/>
      <c r="V41" s="55"/>
      <c r="W41" s="55"/>
      <c r="X41" s="55"/>
      <c r="Y41" s="55"/>
      <c r="Z41" s="55"/>
      <c r="AA41" s="55"/>
      <c r="AB41" s="55"/>
      <c r="AC41" s="55"/>
      <c r="AD41" s="55"/>
      <c r="AE41" s="55"/>
      <c r="AF41" s="55"/>
      <c r="AG41" s="55"/>
      <c r="AH41" s="55"/>
      <c r="AI41" s="55"/>
      <c r="AJ41" s="55"/>
      <c r="AK41" s="55"/>
      <c r="AL41" s="55"/>
      <c r="AM41" s="55"/>
      <c r="AN41" s="55"/>
      <c r="AO41" s="55"/>
      <c r="AP41" s="55"/>
      <c r="AQ41" s="55"/>
      <c r="AR41" s="55"/>
      <c r="AS41" s="55"/>
      <c r="AT41" s="55"/>
      <c r="AU41" s="55"/>
      <c r="AV41" s="58">
        <v>30.533705000000005</v>
      </c>
      <c r="AW41" s="55"/>
      <c r="AX41" s="55"/>
      <c r="AY41" s="55"/>
      <c r="AZ41" s="55"/>
      <c r="BA41" s="55"/>
      <c r="BB41" s="55">
        <v>0</v>
      </c>
      <c r="BC41" s="55"/>
      <c r="BD41" s="55"/>
      <c r="BE41" s="55"/>
      <c r="BF41" s="55"/>
      <c r="BG41" s="55">
        <v>0</v>
      </c>
      <c r="BH41" s="55"/>
      <c r="BI41" s="55"/>
      <c r="BJ41" s="55"/>
      <c r="BK41" s="55"/>
      <c r="BL41" s="55">
        <v>0</v>
      </c>
      <c r="BM41" s="55"/>
      <c r="BN41" s="55"/>
      <c r="BO41" s="55"/>
      <c r="BP41" s="55"/>
      <c r="BQ41" s="55"/>
      <c r="BR41" s="55"/>
      <c r="BS41" s="55"/>
      <c r="BT41" s="55"/>
      <c r="BU41" s="55"/>
      <c r="BV41" s="55">
        <v>12.366959600000001</v>
      </c>
      <c r="BW41" s="55"/>
      <c r="BX41" s="55"/>
      <c r="BY41" s="55"/>
      <c r="BZ41" s="55"/>
      <c r="CA41" s="55"/>
      <c r="CB41" s="55"/>
      <c r="CC41" s="55">
        <v>18.550439400000002</v>
      </c>
      <c r="CD41" s="55"/>
      <c r="CE41" s="55"/>
      <c r="CF41" s="55"/>
      <c r="CG41" s="55"/>
      <c r="CH41" s="55"/>
      <c r="CI41" s="55"/>
      <c r="CJ41" s="55"/>
      <c r="CK41" s="55"/>
      <c r="CL41" s="55"/>
      <c r="CM41" s="55"/>
      <c r="CN41" s="55"/>
      <c r="CO41" s="55"/>
      <c r="CP41" s="55"/>
      <c r="CQ41" s="55"/>
      <c r="CR41" s="55"/>
      <c r="CS41" s="55"/>
      <c r="CT41" s="55"/>
      <c r="CU41" s="55"/>
      <c r="CV41" s="55"/>
      <c r="CW41" s="55"/>
      <c r="CX41" s="55"/>
      <c r="CY41" s="55"/>
      <c r="CZ41" s="55"/>
      <c r="DA41" s="55"/>
      <c r="DB41" s="55"/>
      <c r="DC41" s="55"/>
      <c r="DD41" s="55"/>
      <c r="DE41" s="55"/>
      <c r="DF41" s="55"/>
      <c r="DG41" s="97"/>
      <c r="DH41" s="55"/>
      <c r="DI41" s="55"/>
      <c r="DJ41" s="55"/>
      <c r="DK41" s="55"/>
      <c r="DL41" s="98"/>
    </row>
    <row r="42" spans="1:116" s="96" customFormat="1" x14ac:dyDescent="0.25">
      <c r="A42" s="153"/>
      <c r="B42" s="138"/>
      <c r="C42" s="141"/>
      <c r="D42" s="141"/>
      <c r="E42" s="141"/>
      <c r="F42" s="144"/>
      <c r="G42" s="26" t="s">
        <v>123</v>
      </c>
      <c r="H42" s="27" t="s">
        <v>53</v>
      </c>
      <c r="I42" s="48"/>
      <c r="J42" s="58"/>
      <c r="K42" s="58"/>
      <c r="L42" s="58"/>
      <c r="M42" s="58"/>
      <c r="N42" s="58"/>
      <c r="O42" s="58"/>
      <c r="P42" s="58"/>
      <c r="Q42" s="58"/>
      <c r="R42" s="58"/>
      <c r="S42" s="58"/>
      <c r="T42" s="58"/>
      <c r="U42" s="58"/>
      <c r="V42" s="58"/>
      <c r="W42" s="58"/>
      <c r="X42" s="58"/>
      <c r="Y42" s="58"/>
      <c r="Z42" s="58"/>
      <c r="AA42" s="58"/>
      <c r="AB42" s="58"/>
      <c r="AC42" s="58"/>
      <c r="AD42" s="58"/>
      <c r="AE42" s="58"/>
      <c r="AF42" s="58"/>
      <c r="AG42" s="58"/>
      <c r="AH42" s="58"/>
      <c r="AI42" s="58"/>
      <c r="AJ42" s="58"/>
      <c r="AK42" s="58"/>
      <c r="AL42" s="58"/>
      <c r="AM42" s="58"/>
      <c r="AN42" s="58"/>
      <c r="AO42" s="58"/>
      <c r="AP42" s="58">
        <f t="shared" ref="AP42" si="301">AP41+AO42</f>
        <v>0</v>
      </c>
      <c r="AQ42" s="58">
        <f t="shared" ref="AQ42" si="302">AQ41+AP42</f>
        <v>0</v>
      </c>
      <c r="AR42" s="58">
        <f t="shared" ref="AR42" si="303">AR41+AQ42</f>
        <v>0</v>
      </c>
      <c r="AS42" s="58">
        <f t="shared" ref="AS42" si="304">AS41+AR42</f>
        <v>0</v>
      </c>
      <c r="AT42" s="58">
        <f t="shared" ref="AT42" si="305">AT41+AS42</f>
        <v>0</v>
      </c>
      <c r="AU42" s="58">
        <f t="shared" ref="AU42:CC42" si="306">AU41+AT42</f>
        <v>0</v>
      </c>
      <c r="AV42" s="58">
        <f>AV41+AU42</f>
        <v>30.533705000000005</v>
      </c>
      <c r="AW42" s="58">
        <f t="shared" si="306"/>
        <v>30.533705000000005</v>
      </c>
      <c r="AX42" s="58">
        <f t="shared" si="306"/>
        <v>30.533705000000005</v>
      </c>
      <c r="AY42" s="58">
        <f t="shared" si="306"/>
        <v>30.533705000000005</v>
      </c>
      <c r="AZ42" s="58">
        <f t="shared" si="306"/>
        <v>30.533705000000005</v>
      </c>
      <c r="BA42" s="58">
        <f t="shared" si="306"/>
        <v>30.533705000000005</v>
      </c>
      <c r="BB42" s="58">
        <f t="shared" si="306"/>
        <v>30.533705000000005</v>
      </c>
      <c r="BC42" s="58">
        <f t="shared" si="306"/>
        <v>30.533705000000005</v>
      </c>
      <c r="BD42" s="58">
        <f t="shared" si="306"/>
        <v>30.533705000000005</v>
      </c>
      <c r="BE42" s="58">
        <f t="shared" si="306"/>
        <v>30.533705000000005</v>
      </c>
      <c r="BF42" s="58">
        <f t="shared" si="306"/>
        <v>30.533705000000005</v>
      </c>
      <c r="BG42" s="58">
        <f t="shared" si="306"/>
        <v>30.533705000000005</v>
      </c>
      <c r="BH42" s="58">
        <f t="shared" si="306"/>
        <v>30.533705000000005</v>
      </c>
      <c r="BI42" s="58">
        <f t="shared" si="306"/>
        <v>30.533705000000005</v>
      </c>
      <c r="BJ42" s="58">
        <f t="shared" si="306"/>
        <v>30.533705000000005</v>
      </c>
      <c r="BK42" s="58">
        <f t="shared" si="306"/>
        <v>30.533705000000005</v>
      </c>
      <c r="BL42" s="58">
        <f t="shared" si="306"/>
        <v>30.533705000000005</v>
      </c>
      <c r="BM42" s="58">
        <f t="shared" si="306"/>
        <v>30.533705000000005</v>
      </c>
      <c r="BN42" s="58">
        <f t="shared" si="306"/>
        <v>30.533705000000005</v>
      </c>
      <c r="BO42" s="58">
        <f t="shared" si="306"/>
        <v>30.533705000000005</v>
      </c>
      <c r="BP42" s="58">
        <f t="shared" si="306"/>
        <v>30.533705000000005</v>
      </c>
      <c r="BQ42" s="58">
        <f t="shared" si="306"/>
        <v>30.533705000000005</v>
      </c>
      <c r="BR42" s="58">
        <f t="shared" si="306"/>
        <v>30.533705000000005</v>
      </c>
      <c r="BS42" s="58">
        <f t="shared" si="306"/>
        <v>30.533705000000005</v>
      </c>
      <c r="BT42" s="58">
        <f t="shared" si="306"/>
        <v>30.533705000000005</v>
      </c>
      <c r="BU42" s="58">
        <f t="shared" si="306"/>
        <v>30.533705000000005</v>
      </c>
      <c r="BV42" s="58">
        <f t="shared" si="306"/>
        <v>42.900664600000006</v>
      </c>
      <c r="BW42" s="58">
        <f t="shared" si="306"/>
        <v>42.900664600000006</v>
      </c>
      <c r="BX42" s="58">
        <f t="shared" si="306"/>
        <v>42.900664600000006</v>
      </c>
      <c r="BY42" s="58">
        <f t="shared" si="306"/>
        <v>42.900664600000006</v>
      </c>
      <c r="BZ42" s="58">
        <f t="shared" si="306"/>
        <v>42.900664600000006</v>
      </c>
      <c r="CA42" s="58">
        <f t="shared" si="306"/>
        <v>42.900664600000006</v>
      </c>
      <c r="CB42" s="58">
        <f t="shared" si="306"/>
        <v>42.900664600000006</v>
      </c>
      <c r="CC42" s="58">
        <f t="shared" si="306"/>
        <v>61.451104000000008</v>
      </c>
      <c r="CD42" s="58">
        <f t="shared" ref="CD42" si="307">CD41+CC42</f>
        <v>61.451104000000008</v>
      </c>
      <c r="CE42" s="58">
        <f t="shared" ref="CE42" si="308">CE41+CD42</f>
        <v>61.451104000000008</v>
      </c>
      <c r="CF42" s="58">
        <f t="shared" ref="CF42" si="309">CF41+CE42</f>
        <v>61.451104000000008</v>
      </c>
      <c r="CG42" s="58">
        <f t="shared" ref="CG42" si="310">CG41+CF42</f>
        <v>61.451104000000008</v>
      </c>
      <c r="CH42" s="58">
        <f t="shared" ref="CH42" si="311">CH41+CG42</f>
        <v>61.451104000000008</v>
      </c>
      <c r="CI42" s="58"/>
      <c r="CJ42" s="58"/>
      <c r="CK42" s="58"/>
      <c r="CL42" s="58"/>
      <c r="CM42" s="58"/>
      <c r="CN42" s="58"/>
      <c r="CO42" s="58"/>
      <c r="CP42" s="58"/>
      <c r="CQ42" s="58"/>
      <c r="CR42" s="58"/>
      <c r="CS42" s="58"/>
      <c r="CT42" s="58"/>
      <c r="CU42" s="58"/>
      <c r="CV42" s="58"/>
      <c r="CW42" s="58"/>
      <c r="CX42" s="58"/>
      <c r="CY42" s="58"/>
      <c r="CZ42" s="58"/>
      <c r="DA42" s="58"/>
      <c r="DB42" s="58"/>
      <c r="DC42" s="58"/>
      <c r="DD42" s="58"/>
      <c r="DE42" s="58"/>
      <c r="DF42" s="58"/>
      <c r="DG42" s="81"/>
      <c r="DH42" s="58"/>
      <c r="DI42" s="58"/>
      <c r="DJ42" s="58"/>
      <c r="DK42" s="58"/>
      <c r="DL42" s="49"/>
    </row>
    <row r="43" spans="1:116" s="92" customFormat="1" x14ac:dyDescent="0.25">
      <c r="A43" s="153"/>
      <c r="B43" s="138"/>
      <c r="C43" s="141"/>
      <c r="D43" s="141"/>
      <c r="E43" s="141"/>
      <c r="F43" s="144"/>
      <c r="G43" s="28" t="s">
        <v>231</v>
      </c>
      <c r="H43" s="29" t="s">
        <v>54</v>
      </c>
      <c r="I43" s="48"/>
      <c r="J43" s="49"/>
      <c r="K43" s="49"/>
      <c r="L43" s="49"/>
      <c r="M43" s="49"/>
      <c r="N43" s="49"/>
      <c r="O43" s="49"/>
      <c r="P43" s="58"/>
      <c r="Q43" s="58"/>
      <c r="R43" s="58"/>
      <c r="S43" s="58"/>
      <c r="T43" s="81"/>
      <c r="U43" s="58"/>
      <c r="V43" s="58"/>
      <c r="W43" s="58"/>
      <c r="X43" s="58"/>
      <c r="Y43" s="81"/>
      <c r="Z43" s="58"/>
      <c r="AA43" s="58"/>
      <c r="AB43" s="58"/>
      <c r="AC43" s="58"/>
      <c r="AD43" s="49"/>
      <c r="AE43" s="58"/>
      <c r="AF43" s="58"/>
      <c r="AG43" s="58"/>
      <c r="AH43" s="58"/>
      <c r="AI43" s="49"/>
      <c r="AJ43" s="58"/>
      <c r="AK43" s="58"/>
      <c r="AL43" s="58"/>
      <c r="AM43" s="58"/>
      <c r="AN43" s="58"/>
      <c r="AO43" s="81"/>
      <c r="AP43" s="58"/>
      <c r="AQ43" s="58"/>
      <c r="AR43" s="58"/>
      <c r="AS43" s="58"/>
      <c r="AT43" s="58"/>
      <c r="AU43" s="58"/>
      <c r="AV43" s="49">
        <f t="shared" ref="AV43:CC43" si="312">AU42</f>
        <v>0</v>
      </c>
      <c r="AW43" s="58">
        <f>AV42</f>
        <v>30.533705000000005</v>
      </c>
      <c r="AX43" s="58">
        <f t="shared" si="312"/>
        <v>30.533705000000005</v>
      </c>
      <c r="AY43" s="58">
        <f t="shared" si="312"/>
        <v>30.533705000000005</v>
      </c>
      <c r="AZ43" s="58">
        <f t="shared" si="312"/>
        <v>30.533705000000005</v>
      </c>
      <c r="BA43" s="58">
        <f t="shared" si="312"/>
        <v>30.533705000000005</v>
      </c>
      <c r="BB43" s="49">
        <f t="shared" si="312"/>
        <v>30.533705000000005</v>
      </c>
      <c r="BC43" s="58">
        <f t="shared" si="312"/>
        <v>30.533705000000005</v>
      </c>
      <c r="BD43" s="58">
        <f t="shared" si="312"/>
        <v>30.533705000000005</v>
      </c>
      <c r="BE43" s="58">
        <f t="shared" si="312"/>
        <v>30.533705000000005</v>
      </c>
      <c r="BF43" s="58">
        <f t="shared" si="312"/>
        <v>30.533705000000005</v>
      </c>
      <c r="BG43" s="81">
        <f t="shared" si="312"/>
        <v>30.533705000000005</v>
      </c>
      <c r="BH43" s="58">
        <f t="shared" si="312"/>
        <v>30.533705000000005</v>
      </c>
      <c r="BI43" s="58">
        <f t="shared" si="312"/>
        <v>30.533705000000005</v>
      </c>
      <c r="BJ43" s="58">
        <f t="shared" si="312"/>
        <v>30.533705000000005</v>
      </c>
      <c r="BK43" s="58">
        <f t="shared" si="312"/>
        <v>30.533705000000005</v>
      </c>
      <c r="BL43" s="81">
        <f t="shared" si="312"/>
        <v>30.533705000000005</v>
      </c>
      <c r="BM43" s="58">
        <f t="shared" si="312"/>
        <v>30.533705000000005</v>
      </c>
      <c r="BN43" s="58">
        <f t="shared" si="312"/>
        <v>30.533705000000005</v>
      </c>
      <c r="BO43" s="58">
        <f t="shared" si="312"/>
        <v>30.533705000000005</v>
      </c>
      <c r="BP43" s="58">
        <f t="shared" si="312"/>
        <v>30.533705000000005</v>
      </c>
      <c r="BQ43" s="58">
        <f t="shared" si="312"/>
        <v>30.533705000000005</v>
      </c>
      <c r="BR43" s="58">
        <f t="shared" si="312"/>
        <v>30.533705000000005</v>
      </c>
      <c r="BS43" s="58">
        <f t="shared" si="312"/>
        <v>30.533705000000005</v>
      </c>
      <c r="BT43" s="58">
        <f t="shared" si="312"/>
        <v>30.533705000000005</v>
      </c>
      <c r="BU43" s="58">
        <f t="shared" si="312"/>
        <v>30.533705000000005</v>
      </c>
      <c r="BV43" s="81">
        <f t="shared" si="312"/>
        <v>30.533705000000005</v>
      </c>
      <c r="BW43" s="58">
        <f t="shared" si="312"/>
        <v>42.900664600000006</v>
      </c>
      <c r="BX43" s="58">
        <f t="shared" si="312"/>
        <v>42.900664600000006</v>
      </c>
      <c r="BY43" s="58">
        <f t="shared" si="312"/>
        <v>42.900664600000006</v>
      </c>
      <c r="BZ43" s="58">
        <f t="shared" si="312"/>
        <v>42.900664600000006</v>
      </c>
      <c r="CA43" s="58">
        <f t="shared" si="312"/>
        <v>42.900664600000006</v>
      </c>
      <c r="CB43" s="58">
        <f t="shared" si="312"/>
        <v>42.900664600000006</v>
      </c>
      <c r="CC43" s="49">
        <f t="shared" si="312"/>
        <v>42.900664600000006</v>
      </c>
      <c r="CD43" s="58">
        <f t="shared" ref="CD43" si="313">CC42</f>
        <v>61.451104000000008</v>
      </c>
      <c r="CE43" s="58">
        <f t="shared" ref="CE43" si="314">CD42</f>
        <v>61.451104000000008</v>
      </c>
      <c r="CF43" s="58">
        <f t="shared" ref="CF43" si="315">CE42</f>
        <v>61.451104000000008</v>
      </c>
      <c r="CG43" s="58">
        <f t="shared" ref="CG43" si="316">CF42</f>
        <v>61.451104000000008</v>
      </c>
      <c r="CH43" s="81">
        <f t="shared" ref="CH43" si="317">CG42</f>
        <v>61.451104000000008</v>
      </c>
      <c r="CI43" s="58"/>
      <c r="CJ43" s="58"/>
      <c r="CK43" s="58"/>
      <c r="CL43" s="58"/>
      <c r="CM43" s="81"/>
      <c r="CN43" s="58"/>
      <c r="CO43" s="58"/>
      <c r="CP43" s="58"/>
      <c r="CQ43" s="58"/>
      <c r="CR43" s="81"/>
      <c r="CS43" s="58"/>
      <c r="CT43" s="58"/>
      <c r="CU43" s="58"/>
      <c r="CV43" s="58"/>
      <c r="CW43" s="81"/>
      <c r="CX43" s="58"/>
      <c r="CY43" s="58"/>
      <c r="CZ43" s="58"/>
      <c r="DA43" s="58"/>
      <c r="DB43" s="81"/>
      <c r="DC43" s="58"/>
      <c r="DD43" s="58"/>
      <c r="DE43" s="58"/>
      <c r="DF43" s="58"/>
      <c r="DG43" s="81"/>
      <c r="DH43" s="58"/>
      <c r="DI43" s="58"/>
      <c r="DJ43" s="58"/>
      <c r="DK43" s="58"/>
      <c r="DL43" s="49"/>
    </row>
    <row r="44" spans="1:116" s="92" customFormat="1" x14ac:dyDescent="0.25">
      <c r="A44" s="153"/>
      <c r="B44" s="138"/>
      <c r="C44" s="141"/>
      <c r="D44" s="141"/>
      <c r="E44" s="141"/>
      <c r="F44" s="144"/>
      <c r="G44" s="28" t="s">
        <v>128</v>
      </c>
      <c r="H44" s="29" t="s">
        <v>54</v>
      </c>
      <c r="I44" s="48"/>
      <c r="J44" s="49"/>
      <c r="K44" s="49"/>
      <c r="L44" s="49"/>
      <c r="M44" s="49"/>
      <c r="N44" s="49"/>
      <c r="O44" s="49"/>
      <c r="P44" s="58"/>
      <c r="Q44" s="58"/>
      <c r="R44" s="58"/>
      <c r="S44" s="58"/>
      <c r="T44" s="81"/>
      <c r="U44" s="58"/>
      <c r="V44" s="58"/>
      <c r="W44" s="58"/>
      <c r="X44" s="58"/>
      <c r="Y44" s="81"/>
      <c r="Z44" s="58"/>
      <c r="AA44" s="58"/>
      <c r="AB44" s="58"/>
      <c r="AC44" s="58"/>
      <c r="AD44" s="49"/>
      <c r="AE44" s="58"/>
      <c r="AF44" s="58"/>
      <c r="AG44" s="58"/>
      <c r="AH44" s="58"/>
      <c r="AI44" s="49"/>
      <c r="AJ44" s="58"/>
      <c r="AK44" s="58"/>
      <c r="AL44" s="58"/>
      <c r="AM44" s="58"/>
      <c r="AN44" s="58"/>
      <c r="AO44" s="81"/>
      <c r="AP44" s="58"/>
      <c r="AQ44" s="58"/>
      <c r="AR44" s="58"/>
      <c r="AS44" s="58"/>
      <c r="AT44" s="58"/>
      <c r="AU44" s="58"/>
      <c r="AV44" s="49">
        <f>AU42</f>
        <v>0</v>
      </c>
      <c r="AW44" s="58">
        <f>AV42</f>
        <v>30.533705000000005</v>
      </c>
      <c r="AX44" s="58">
        <f t="shared" ref="AX44:CH44" si="318">AW42</f>
        <v>30.533705000000005</v>
      </c>
      <c r="AY44" s="58">
        <f t="shared" si="318"/>
        <v>30.533705000000005</v>
      </c>
      <c r="AZ44" s="58">
        <f t="shared" si="318"/>
        <v>30.533705000000005</v>
      </c>
      <c r="BA44" s="58">
        <f t="shared" si="318"/>
        <v>30.533705000000005</v>
      </c>
      <c r="BB44" s="49">
        <f t="shared" si="318"/>
        <v>30.533705000000005</v>
      </c>
      <c r="BC44" s="58">
        <f t="shared" si="318"/>
        <v>30.533705000000005</v>
      </c>
      <c r="BD44" s="58">
        <f t="shared" si="318"/>
        <v>30.533705000000005</v>
      </c>
      <c r="BE44" s="58">
        <f t="shared" si="318"/>
        <v>30.533705000000005</v>
      </c>
      <c r="BF44" s="58">
        <f t="shared" si="318"/>
        <v>30.533705000000005</v>
      </c>
      <c r="BG44" s="81">
        <f t="shared" si="318"/>
        <v>30.533705000000005</v>
      </c>
      <c r="BH44" s="58">
        <f t="shared" si="318"/>
        <v>30.533705000000005</v>
      </c>
      <c r="BI44" s="58">
        <f t="shared" si="318"/>
        <v>30.533705000000005</v>
      </c>
      <c r="BJ44" s="58">
        <f t="shared" si="318"/>
        <v>30.533705000000005</v>
      </c>
      <c r="BK44" s="58">
        <f t="shared" si="318"/>
        <v>30.533705000000005</v>
      </c>
      <c r="BL44" s="81">
        <f t="shared" si="318"/>
        <v>30.533705000000005</v>
      </c>
      <c r="BM44" s="58">
        <f t="shared" si="318"/>
        <v>30.533705000000005</v>
      </c>
      <c r="BN44" s="58">
        <f t="shared" si="318"/>
        <v>30.533705000000005</v>
      </c>
      <c r="BO44" s="58">
        <f t="shared" si="318"/>
        <v>30.533705000000005</v>
      </c>
      <c r="BP44" s="58">
        <f t="shared" si="318"/>
        <v>30.533705000000005</v>
      </c>
      <c r="BQ44" s="58">
        <f t="shared" si="318"/>
        <v>30.533705000000005</v>
      </c>
      <c r="BR44" s="58">
        <f t="shared" si="318"/>
        <v>30.533705000000005</v>
      </c>
      <c r="BS44" s="58">
        <f t="shared" si="318"/>
        <v>30.533705000000005</v>
      </c>
      <c r="BT44" s="58">
        <f t="shared" si="318"/>
        <v>30.533705000000005</v>
      </c>
      <c r="BU44" s="58">
        <f t="shared" si="318"/>
        <v>30.533705000000005</v>
      </c>
      <c r="BV44" s="81">
        <f t="shared" si="318"/>
        <v>30.533705000000005</v>
      </c>
      <c r="BW44" s="58">
        <f t="shared" si="318"/>
        <v>42.900664600000006</v>
      </c>
      <c r="BX44" s="58">
        <f t="shared" si="318"/>
        <v>42.900664600000006</v>
      </c>
      <c r="BY44" s="58">
        <f t="shared" si="318"/>
        <v>42.900664600000006</v>
      </c>
      <c r="BZ44" s="58">
        <f t="shared" si="318"/>
        <v>42.900664600000006</v>
      </c>
      <c r="CA44" s="58">
        <f t="shared" si="318"/>
        <v>42.900664600000006</v>
      </c>
      <c r="CB44" s="58">
        <f t="shared" si="318"/>
        <v>42.900664600000006</v>
      </c>
      <c r="CC44" s="49">
        <f t="shared" si="318"/>
        <v>42.900664600000006</v>
      </c>
      <c r="CD44" s="58">
        <f t="shared" si="318"/>
        <v>61.451104000000008</v>
      </c>
      <c r="CE44" s="58">
        <f t="shared" si="318"/>
        <v>61.451104000000008</v>
      </c>
      <c r="CF44" s="58">
        <f t="shared" si="318"/>
        <v>61.451104000000008</v>
      </c>
      <c r="CG44" s="58">
        <f t="shared" si="318"/>
        <v>61.451104000000008</v>
      </c>
      <c r="CH44" s="81">
        <f t="shared" si="318"/>
        <v>61.451104000000008</v>
      </c>
      <c r="CI44" s="58"/>
      <c r="CJ44" s="58"/>
      <c r="CK44" s="58"/>
      <c r="CL44" s="58"/>
      <c r="CM44" s="81"/>
      <c r="CN44" s="58"/>
      <c r="CO44" s="58"/>
      <c r="CP44" s="58"/>
      <c r="CQ44" s="58"/>
      <c r="CR44" s="81"/>
      <c r="CS44" s="58"/>
      <c r="CT44" s="58"/>
      <c r="CU44" s="58"/>
      <c r="CV44" s="58"/>
      <c r="CW44" s="81"/>
      <c r="CX44" s="58"/>
      <c r="CY44" s="58"/>
      <c r="CZ44" s="58"/>
      <c r="DA44" s="58"/>
      <c r="DB44" s="81"/>
      <c r="DC44" s="58"/>
      <c r="DD44" s="58"/>
      <c r="DE44" s="58"/>
      <c r="DF44" s="58"/>
      <c r="DG44" s="81"/>
      <c r="DH44" s="58"/>
      <c r="DI44" s="58"/>
      <c r="DJ44" s="58"/>
      <c r="DK44" s="58"/>
      <c r="DL44" s="49"/>
    </row>
    <row r="45" spans="1:116" s="92" customFormat="1" x14ac:dyDescent="0.25">
      <c r="A45" s="153"/>
      <c r="B45" s="138"/>
      <c r="C45" s="141"/>
      <c r="D45" s="141"/>
      <c r="E45" s="141"/>
      <c r="F45" s="144"/>
      <c r="G45" s="28" t="s">
        <v>232</v>
      </c>
      <c r="H45" s="29" t="s">
        <v>55</v>
      </c>
      <c r="I45" s="48"/>
      <c r="J45" s="49"/>
      <c r="K45" s="49"/>
      <c r="L45" s="49"/>
      <c r="M45" s="49"/>
      <c r="N45" s="49"/>
      <c r="O45" s="49"/>
      <c r="P45" s="58"/>
      <c r="Q45" s="58"/>
      <c r="R45" s="58"/>
      <c r="S45" s="58"/>
      <c r="T45" s="81"/>
      <c r="U45" s="58"/>
      <c r="V45" s="58"/>
      <c r="W45" s="58"/>
      <c r="X45" s="58"/>
      <c r="Y45" s="81"/>
      <c r="Z45" s="58"/>
      <c r="AA45" s="58"/>
      <c r="AB45" s="58"/>
      <c r="AC45" s="58"/>
      <c r="AD45" s="49"/>
      <c r="AE45" s="58"/>
      <c r="AF45" s="58"/>
      <c r="AG45" s="58"/>
      <c r="AH45" s="58"/>
      <c r="AI45" s="49"/>
      <c r="AJ45" s="58"/>
      <c r="AK45" s="58"/>
      <c r="AL45" s="58"/>
      <c r="AM45" s="58"/>
      <c r="AN45" s="58"/>
      <c r="AO45" s="81"/>
      <c r="AP45" s="58"/>
      <c r="AQ45" s="58"/>
      <c r="AR45" s="58"/>
      <c r="AS45" s="58"/>
      <c r="AT45" s="58"/>
      <c r="AU45" s="58"/>
      <c r="AV45" s="49">
        <f t="shared" ref="AV45:AW45" si="319">AU42</f>
        <v>0</v>
      </c>
      <c r="AW45" s="58">
        <f t="shared" si="319"/>
        <v>30.533705000000005</v>
      </c>
      <c r="AX45" s="58">
        <f t="shared" ref="AX45:BQ45" si="320">AW42</f>
        <v>30.533705000000005</v>
      </c>
      <c r="AY45" s="58">
        <f t="shared" si="320"/>
        <v>30.533705000000005</v>
      </c>
      <c r="AZ45" s="58">
        <f t="shared" si="320"/>
        <v>30.533705000000005</v>
      </c>
      <c r="BA45" s="58">
        <f t="shared" si="320"/>
        <v>30.533705000000005</v>
      </c>
      <c r="BB45" s="49">
        <f t="shared" si="320"/>
        <v>30.533705000000005</v>
      </c>
      <c r="BC45" s="58">
        <f t="shared" si="320"/>
        <v>30.533705000000005</v>
      </c>
      <c r="BD45" s="58">
        <f t="shared" si="320"/>
        <v>30.533705000000005</v>
      </c>
      <c r="BE45" s="58">
        <f t="shared" si="320"/>
        <v>30.533705000000005</v>
      </c>
      <c r="BF45" s="58">
        <f t="shared" si="320"/>
        <v>30.533705000000005</v>
      </c>
      <c r="BG45" s="81">
        <f t="shared" si="320"/>
        <v>30.533705000000005</v>
      </c>
      <c r="BH45" s="58">
        <f t="shared" si="320"/>
        <v>30.533705000000005</v>
      </c>
      <c r="BI45" s="58">
        <f t="shared" si="320"/>
        <v>30.533705000000005</v>
      </c>
      <c r="BJ45" s="58">
        <f t="shared" si="320"/>
        <v>30.533705000000005</v>
      </c>
      <c r="BK45" s="58">
        <f t="shared" si="320"/>
        <v>30.533705000000005</v>
      </c>
      <c r="BL45" s="81">
        <f t="shared" si="320"/>
        <v>30.533705000000005</v>
      </c>
      <c r="BM45" s="58">
        <f t="shared" si="320"/>
        <v>30.533705000000005</v>
      </c>
      <c r="BN45" s="58">
        <f t="shared" si="320"/>
        <v>30.533705000000005</v>
      </c>
      <c r="BO45" s="58">
        <f t="shared" si="320"/>
        <v>30.533705000000005</v>
      </c>
      <c r="BP45" s="58">
        <f t="shared" si="320"/>
        <v>30.533705000000005</v>
      </c>
      <c r="BQ45" s="58">
        <f t="shared" si="320"/>
        <v>30.533705000000005</v>
      </c>
      <c r="BR45" s="58">
        <f t="shared" ref="BR45:CC45" si="321">BQ42</f>
        <v>30.533705000000005</v>
      </c>
      <c r="BS45" s="58">
        <f t="shared" si="321"/>
        <v>30.533705000000005</v>
      </c>
      <c r="BT45" s="58">
        <f t="shared" si="321"/>
        <v>30.533705000000005</v>
      </c>
      <c r="BU45" s="58">
        <f t="shared" si="321"/>
        <v>30.533705000000005</v>
      </c>
      <c r="BV45" s="81">
        <f t="shared" si="321"/>
        <v>30.533705000000005</v>
      </c>
      <c r="BW45" s="58">
        <f t="shared" si="321"/>
        <v>42.900664600000006</v>
      </c>
      <c r="BX45" s="58">
        <f t="shared" si="321"/>
        <v>42.900664600000006</v>
      </c>
      <c r="BY45" s="58">
        <f t="shared" si="321"/>
        <v>42.900664600000006</v>
      </c>
      <c r="BZ45" s="58">
        <f t="shared" si="321"/>
        <v>42.900664600000006</v>
      </c>
      <c r="CA45" s="58">
        <f t="shared" si="321"/>
        <v>42.900664600000006</v>
      </c>
      <c r="CB45" s="58">
        <f t="shared" si="321"/>
        <v>42.900664600000006</v>
      </c>
      <c r="CC45" s="49">
        <f t="shared" si="321"/>
        <v>42.900664600000006</v>
      </c>
      <c r="CD45" s="58">
        <f t="shared" ref="CD45" si="322">CC42</f>
        <v>61.451104000000008</v>
      </c>
      <c r="CE45" s="58">
        <f t="shared" ref="CE45" si="323">CD42</f>
        <v>61.451104000000008</v>
      </c>
      <c r="CF45" s="58">
        <f t="shared" ref="CF45" si="324">CE42</f>
        <v>61.451104000000008</v>
      </c>
      <c r="CG45" s="58">
        <f t="shared" ref="CG45" si="325">CF42</f>
        <v>61.451104000000008</v>
      </c>
      <c r="CH45" s="81">
        <f t="shared" ref="CH45" si="326">CG42</f>
        <v>61.451104000000008</v>
      </c>
      <c r="CI45" s="58"/>
      <c r="CJ45" s="58"/>
      <c r="CK45" s="58"/>
      <c r="CL45" s="58"/>
      <c r="CM45" s="81"/>
      <c r="CN45" s="58"/>
      <c r="CO45" s="58"/>
      <c r="CP45" s="58"/>
      <c r="CQ45" s="58"/>
      <c r="CR45" s="81"/>
      <c r="CS45" s="58"/>
      <c r="CT45" s="58"/>
      <c r="CU45" s="58"/>
      <c r="CV45" s="58"/>
      <c r="CW45" s="81"/>
      <c r="CX45" s="58"/>
      <c r="CY45" s="58"/>
      <c r="CZ45" s="58"/>
      <c r="DA45" s="58"/>
      <c r="DB45" s="81"/>
      <c r="DC45" s="58"/>
      <c r="DD45" s="58"/>
      <c r="DE45" s="58"/>
      <c r="DF45" s="58"/>
      <c r="DG45" s="81"/>
      <c r="DH45" s="58"/>
      <c r="DI45" s="58"/>
      <c r="DJ45" s="58"/>
      <c r="DK45" s="58"/>
      <c r="DL45" s="49"/>
    </row>
    <row r="46" spans="1:116" s="92" customFormat="1" x14ac:dyDescent="0.25">
      <c r="A46" s="153"/>
      <c r="B46" s="138"/>
      <c r="C46" s="141"/>
      <c r="D46" s="141"/>
      <c r="E46" s="141"/>
      <c r="F46" s="144"/>
      <c r="G46" s="30" t="s">
        <v>126</v>
      </c>
      <c r="H46" s="31" t="s">
        <v>54</v>
      </c>
      <c r="I46" s="48"/>
      <c r="J46" s="49"/>
      <c r="K46" s="49"/>
      <c r="L46" s="49"/>
      <c r="M46" s="49"/>
      <c r="N46" s="49"/>
      <c r="O46" s="49"/>
      <c r="P46" s="58"/>
      <c r="Q46" s="58"/>
      <c r="R46" s="58"/>
      <c r="S46" s="58"/>
      <c r="T46" s="81"/>
      <c r="U46" s="58"/>
      <c r="V46" s="58"/>
      <c r="W46" s="58"/>
      <c r="X46" s="58"/>
      <c r="Y46" s="81"/>
      <c r="Z46" s="58"/>
      <c r="AA46" s="58"/>
      <c r="AB46" s="58"/>
      <c r="AC46" s="58"/>
      <c r="AD46" s="49"/>
      <c r="AE46" s="58"/>
      <c r="AF46" s="58"/>
      <c r="AG46" s="58"/>
      <c r="AH46" s="58"/>
      <c r="AI46" s="49"/>
      <c r="AJ46" s="58"/>
      <c r="AK46" s="58"/>
      <c r="AL46" s="58"/>
      <c r="AM46" s="58"/>
      <c r="AN46" s="58"/>
      <c r="AO46" s="81"/>
      <c r="AP46" s="58"/>
      <c r="AQ46" s="58"/>
      <c r="AR46" s="58"/>
      <c r="AS46" s="58"/>
      <c r="AT46" s="58"/>
      <c r="AU46" s="58"/>
      <c r="AV46" s="49"/>
      <c r="AW46" s="58"/>
      <c r="AX46" s="58">
        <f>AW45</f>
        <v>30.533705000000005</v>
      </c>
      <c r="AY46" s="58">
        <f t="shared" ref="AY46:CH46" si="327">AX45</f>
        <v>30.533705000000005</v>
      </c>
      <c r="AZ46" s="58">
        <f t="shared" si="327"/>
        <v>30.533705000000005</v>
      </c>
      <c r="BA46" s="58">
        <f t="shared" si="327"/>
        <v>30.533705000000005</v>
      </c>
      <c r="BB46" s="49">
        <f t="shared" si="327"/>
        <v>30.533705000000005</v>
      </c>
      <c r="BC46" s="58">
        <f t="shared" si="327"/>
        <v>30.533705000000005</v>
      </c>
      <c r="BD46" s="58">
        <f t="shared" si="327"/>
        <v>30.533705000000005</v>
      </c>
      <c r="BE46" s="58">
        <f t="shared" si="327"/>
        <v>30.533705000000005</v>
      </c>
      <c r="BF46" s="58">
        <f t="shared" si="327"/>
        <v>30.533705000000005</v>
      </c>
      <c r="BG46" s="81">
        <f t="shared" si="327"/>
        <v>30.533705000000005</v>
      </c>
      <c r="BH46" s="58">
        <f t="shared" si="327"/>
        <v>30.533705000000005</v>
      </c>
      <c r="BI46" s="58">
        <f t="shared" si="327"/>
        <v>30.533705000000005</v>
      </c>
      <c r="BJ46" s="58">
        <f t="shared" si="327"/>
        <v>30.533705000000005</v>
      </c>
      <c r="BK46" s="58">
        <f t="shared" si="327"/>
        <v>30.533705000000005</v>
      </c>
      <c r="BL46" s="81">
        <f t="shared" si="327"/>
        <v>30.533705000000005</v>
      </c>
      <c r="BM46" s="58">
        <f t="shared" si="327"/>
        <v>30.533705000000005</v>
      </c>
      <c r="BN46" s="58">
        <f t="shared" si="327"/>
        <v>30.533705000000005</v>
      </c>
      <c r="BO46" s="58">
        <f t="shared" si="327"/>
        <v>30.533705000000005</v>
      </c>
      <c r="BP46" s="58">
        <f t="shared" si="327"/>
        <v>30.533705000000005</v>
      </c>
      <c r="BQ46" s="58">
        <f t="shared" si="327"/>
        <v>30.533705000000005</v>
      </c>
      <c r="BR46" s="58">
        <f t="shared" si="327"/>
        <v>30.533705000000005</v>
      </c>
      <c r="BS46" s="58">
        <f t="shared" si="327"/>
        <v>30.533705000000005</v>
      </c>
      <c r="BT46" s="58">
        <f t="shared" si="327"/>
        <v>30.533705000000005</v>
      </c>
      <c r="BU46" s="58">
        <f t="shared" si="327"/>
        <v>30.533705000000005</v>
      </c>
      <c r="BV46" s="81">
        <f t="shared" si="327"/>
        <v>30.533705000000005</v>
      </c>
      <c r="BW46" s="58">
        <f t="shared" si="327"/>
        <v>30.533705000000005</v>
      </c>
      <c r="BX46" s="58">
        <f t="shared" si="327"/>
        <v>42.900664600000006</v>
      </c>
      <c r="BY46" s="58">
        <f t="shared" si="327"/>
        <v>42.900664600000006</v>
      </c>
      <c r="BZ46" s="58">
        <f t="shared" si="327"/>
        <v>42.900664600000006</v>
      </c>
      <c r="CA46" s="58">
        <f t="shared" si="327"/>
        <v>42.900664600000006</v>
      </c>
      <c r="CB46" s="58">
        <f t="shared" si="327"/>
        <v>42.900664600000006</v>
      </c>
      <c r="CC46" s="49">
        <f t="shared" si="327"/>
        <v>42.900664600000006</v>
      </c>
      <c r="CD46" s="58">
        <f t="shared" si="327"/>
        <v>42.900664600000006</v>
      </c>
      <c r="CE46" s="58">
        <f t="shared" si="327"/>
        <v>61.451104000000008</v>
      </c>
      <c r="CF46" s="58">
        <f t="shared" si="327"/>
        <v>61.451104000000008</v>
      </c>
      <c r="CG46" s="58">
        <f t="shared" si="327"/>
        <v>61.451104000000008</v>
      </c>
      <c r="CH46" s="81">
        <f t="shared" si="327"/>
        <v>61.451104000000008</v>
      </c>
      <c r="CI46" s="58"/>
      <c r="CJ46" s="58"/>
      <c r="CK46" s="58"/>
      <c r="CL46" s="58"/>
      <c r="CM46" s="81"/>
      <c r="CN46" s="58"/>
      <c r="CO46" s="58"/>
      <c r="CP46" s="58"/>
      <c r="CQ46" s="58"/>
      <c r="CR46" s="81"/>
      <c r="CS46" s="58"/>
      <c r="CT46" s="58"/>
      <c r="CU46" s="58"/>
      <c r="CV46" s="58"/>
      <c r="CW46" s="81"/>
      <c r="CX46" s="58"/>
      <c r="CY46" s="58"/>
      <c r="CZ46" s="58"/>
      <c r="DA46" s="58"/>
      <c r="DB46" s="81"/>
      <c r="DC46" s="58"/>
      <c r="DD46" s="58"/>
      <c r="DE46" s="58"/>
      <c r="DF46" s="58"/>
      <c r="DG46" s="81"/>
      <c r="DH46" s="58"/>
      <c r="DI46" s="58"/>
      <c r="DJ46" s="58"/>
      <c r="DK46" s="58"/>
      <c r="DL46" s="49"/>
    </row>
    <row r="47" spans="1:116" s="92" customFormat="1" x14ac:dyDescent="0.25">
      <c r="A47" s="153"/>
      <c r="B47" s="138"/>
      <c r="C47" s="141"/>
      <c r="D47" s="141"/>
      <c r="E47" s="141"/>
      <c r="F47" s="144"/>
      <c r="G47" s="30" t="s">
        <v>230</v>
      </c>
      <c r="H47" s="31" t="s">
        <v>56</v>
      </c>
      <c r="I47" s="48"/>
      <c r="J47" s="49"/>
      <c r="K47" s="49"/>
      <c r="L47" s="49"/>
      <c r="M47" s="49"/>
      <c r="N47" s="49"/>
      <c r="O47" s="49"/>
      <c r="P47" s="58"/>
      <c r="Q47" s="58"/>
      <c r="R47" s="58"/>
      <c r="S47" s="58"/>
      <c r="T47" s="81"/>
      <c r="U47" s="58"/>
      <c r="V47" s="58"/>
      <c r="W47" s="58"/>
      <c r="X47" s="58"/>
      <c r="Y47" s="81"/>
      <c r="Z47" s="58"/>
      <c r="AA47" s="58"/>
      <c r="AB47" s="58"/>
      <c r="AC47" s="58"/>
      <c r="AD47" s="49"/>
      <c r="AE47" s="58"/>
      <c r="AF47" s="58"/>
      <c r="AG47" s="58"/>
      <c r="AH47" s="58"/>
      <c r="AI47" s="49"/>
      <c r="AJ47" s="58"/>
      <c r="AK47" s="58"/>
      <c r="AL47" s="58"/>
      <c r="AM47" s="58"/>
      <c r="AN47" s="58"/>
      <c r="AO47" s="81"/>
      <c r="AP47" s="58"/>
      <c r="AQ47" s="58"/>
      <c r="AR47" s="58"/>
      <c r="AS47" s="58"/>
      <c r="AT47" s="58"/>
      <c r="AU47" s="58"/>
      <c r="AV47" s="49"/>
      <c r="AW47" s="58"/>
      <c r="AX47" s="58"/>
      <c r="AY47" s="58">
        <f>AX46</f>
        <v>30.533705000000005</v>
      </c>
      <c r="AZ47" s="58">
        <f t="shared" ref="AZ47:CC47" si="328">AY46</f>
        <v>30.533705000000005</v>
      </c>
      <c r="BA47" s="58">
        <f t="shared" si="328"/>
        <v>30.533705000000005</v>
      </c>
      <c r="BB47" s="49">
        <f t="shared" si="328"/>
        <v>30.533705000000005</v>
      </c>
      <c r="BC47" s="58">
        <f t="shared" si="328"/>
        <v>30.533705000000005</v>
      </c>
      <c r="BD47" s="58">
        <f t="shared" si="328"/>
        <v>30.533705000000005</v>
      </c>
      <c r="BE47" s="58">
        <f t="shared" si="328"/>
        <v>30.533705000000005</v>
      </c>
      <c r="BF47" s="58">
        <f t="shared" si="328"/>
        <v>30.533705000000005</v>
      </c>
      <c r="BG47" s="81">
        <f t="shared" si="328"/>
        <v>30.533705000000005</v>
      </c>
      <c r="BH47" s="58">
        <f t="shared" si="328"/>
        <v>30.533705000000005</v>
      </c>
      <c r="BI47" s="58">
        <f t="shared" si="328"/>
        <v>30.533705000000005</v>
      </c>
      <c r="BJ47" s="58">
        <f t="shared" si="328"/>
        <v>30.533705000000005</v>
      </c>
      <c r="BK47" s="58">
        <f t="shared" si="328"/>
        <v>30.533705000000005</v>
      </c>
      <c r="BL47" s="81">
        <f t="shared" si="328"/>
        <v>30.533705000000005</v>
      </c>
      <c r="BM47" s="58">
        <f t="shared" si="328"/>
        <v>30.533705000000005</v>
      </c>
      <c r="BN47" s="58">
        <f t="shared" si="328"/>
        <v>30.533705000000005</v>
      </c>
      <c r="BO47" s="58">
        <f t="shared" si="328"/>
        <v>30.533705000000005</v>
      </c>
      <c r="BP47" s="58">
        <f t="shared" si="328"/>
        <v>30.533705000000005</v>
      </c>
      <c r="BQ47" s="58">
        <f t="shared" si="328"/>
        <v>30.533705000000005</v>
      </c>
      <c r="BR47" s="58">
        <f t="shared" si="328"/>
        <v>30.533705000000005</v>
      </c>
      <c r="BS47" s="58">
        <f t="shared" si="328"/>
        <v>30.533705000000005</v>
      </c>
      <c r="BT47" s="58">
        <f t="shared" si="328"/>
        <v>30.533705000000005</v>
      </c>
      <c r="BU47" s="58">
        <f t="shared" si="328"/>
        <v>30.533705000000005</v>
      </c>
      <c r="BV47" s="81">
        <f t="shared" si="328"/>
        <v>30.533705000000005</v>
      </c>
      <c r="BW47" s="58">
        <f t="shared" si="328"/>
        <v>30.533705000000005</v>
      </c>
      <c r="BX47" s="58">
        <f t="shared" si="328"/>
        <v>30.533705000000005</v>
      </c>
      <c r="BY47" s="58">
        <f t="shared" si="328"/>
        <v>42.900664600000006</v>
      </c>
      <c r="BZ47" s="58">
        <f t="shared" si="328"/>
        <v>42.900664600000006</v>
      </c>
      <c r="CA47" s="58">
        <f t="shared" si="328"/>
        <v>42.900664600000006</v>
      </c>
      <c r="CB47" s="58">
        <f t="shared" si="328"/>
        <v>42.900664600000006</v>
      </c>
      <c r="CC47" s="49">
        <f t="shared" si="328"/>
        <v>42.900664600000006</v>
      </c>
      <c r="CD47" s="58">
        <f t="shared" ref="CD47" si="329">CC46</f>
        <v>42.900664600000006</v>
      </c>
      <c r="CE47" s="58">
        <f t="shared" ref="CE47" si="330">CD46</f>
        <v>42.900664600000006</v>
      </c>
      <c r="CF47" s="58">
        <f t="shared" ref="CF47" si="331">CE46</f>
        <v>61.451104000000008</v>
      </c>
      <c r="CG47" s="58">
        <f t="shared" ref="CG47" si="332">CF46</f>
        <v>61.451104000000008</v>
      </c>
      <c r="CH47" s="81">
        <f t="shared" ref="CH47" si="333">CG46</f>
        <v>61.451104000000008</v>
      </c>
      <c r="CI47" s="58"/>
      <c r="CJ47" s="58"/>
      <c r="CK47" s="58"/>
      <c r="CL47" s="58"/>
      <c r="CM47" s="81"/>
      <c r="CN47" s="58"/>
      <c r="CO47" s="58"/>
      <c r="CP47" s="58"/>
      <c r="CQ47" s="58"/>
      <c r="CR47" s="81"/>
      <c r="CS47" s="58"/>
      <c r="CT47" s="58"/>
      <c r="CU47" s="58"/>
      <c r="CV47" s="58"/>
      <c r="CW47" s="81"/>
      <c r="CX47" s="58"/>
      <c r="CY47" s="58"/>
      <c r="CZ47" s="58"/>
      <c r="DA47" s="58"/>
      <c r="DB47" s="81"/>
      <c r="DC47" s="58"/>
      <c r="DD47" s="58"/>
      <c r="DE47" s="58"/>
      <c r="DF47" s="58"/>
      <c r="DG47" s="81"/>
      <c r="DH47" s="58"/>
      <c r="DI47" s="58"/>
      <c r="DJ47" s="58"/>
      <c r="DK47" s="58"/>
      <c r="DL47" s="49"/>
    </row>
    <row r="48" spans="1:116" s="92" customFormat="1" x14ac:dyDescent="0.25">
      <c r="A48" s="153"/>
      <c r="B48" s="138"/>
      <c r="C48" s="141"/>
      <c r="D48" s="141"/>
      <c r="E48" s="141"/>
      <c r="F48" s="144"/>
      <c r="G48" s="32" t="s">
        <v>135</v>
      </c>
      <c r="H48" s="33" t="s">
        <v>57</v>
      </c>
      <c r="I48" s="48"/>
      <c r="J48" s="49"/>
      <c r="K48" s="49"/>
      <c r="L48" s="49"/>
      <c r="M48" s="49"/>
      <c r="N48" s="49"/>
      <c r="O48" s="49"/>
      <c r="P48" s="58"/>
      <c r="Q48" s="58"/>
      <c r="R48" s="58"/>
      <c r="S48" s="58"/>
      <c r="T48" s="81"/>
      <c r="U48" s="58"/>
      <c r="V48" s="58"/>
      <c r="W48" s="58"/>
      <c r="X48" s="58"/>
      <c r="Y48" s="81"/>
      <c r="Z48" s="58"/>
      <c r="AA48" s="58"/>
      <c r="AB48" s="58"/>
      <c r="AC48" s="58"/>
      <c r="AD48" s="49"/>
      <c r="AE48" s="58"/>
      <c r="AF48" s="58"/>
      <c r="AG48" s="58"/>
      <c r="AH48" s="58"/>
      <c r="AI48" s="49"/>
      <c r="AJ48" s="58"/>
      <c r="AK48" s="58"/>
      <c r="AL48" s="58"/>
      <c r="AM48" s="58"/>
      <c r="AN48" s="58"/>
      <c r="AO48" s="81"/>
      <c r="AP48" s="58"/>
      <c r="AQ48" s="58"/>
      <c r="AR48" s="58"/>
      <c r="AS48" s="58"/>
      <c r="AT48" s="58"/>
      <c r="AU48" s="58"/>
      <c r="AV48" s="49"/>
      <c r="AW48" s="58"/>
      <c r="AX48" s="58"/>
      <c r="AY48" s="58">
        <f t="shared" ref="AY48:BQ48" si="334">AT47</f>
        <v>0</v>
      </c>
      <c r="AZ48" s="58">
        <f t="shared" si="334"/>
        <v>0</v>
      </c>
      <c r="BA48" s="58">
        <f t="shared" si="334"/>
        <v>0</v>
      </c>
      <c r="BB48" s="49">
        <f t="shared" si="334"/>
        <v>0</v>
      </c>
      <c r="BC48" s="58">
        <f t="shared" si="334"/>
        <v>0</v>
      </c>
      <c r="BD48" s="58">
        <f t="shared" si="334"/>
        <v>30.533705000000005</v>
      </c>
      <c r="BE48" s="58">
        <f t="shared" si="334"/>
        <v>30.533705000000005</v>
      </c>
      <c r="BF48" s="58">
        <f t="shared" si="334"/>
        <v>30.533705000000005</v>
      </c>
      <c r="BG48" s="81">
        <f t="shared" si="334"/>
        <v>30.533705000000005</v>
      </c>
      <c r="BH48" s="58">
        <f t="shared" si="334"/>
        <v>30.533705000000005</v>
      </c>
      <c r="BI48" s="58">
        <f t="shared" si="334"/>
        <v>30.533705000000005</v>
      </c>
      <c r="BJ48" s="58">
        <f t="shared" si="334"/>
        <v>30.533705000000005</v>
      </c>
      <c r="BK48" s="58">
        <f t="shared" si="334"/>
        <v>30.533705000000005</v>
      </c>
      <c r="BL48" s="81">
        <f t="shared" si="334"/>
        <v>30.533705000000005</v>
      </c>
      <c r="BM48" s="58">
        <f t="shared" si="334"/>
        <v>30.533705000000005</v>
      </c>
      <c r="BN48" s="58">
        <f t="shared" si="334"/>
        <v>30.533705000000005</v>
      </c>
      <c r="BO48" s="58">
        <f t="shared" si="334"/>
        <v>30.533705000000005</v>
      </c>
      <c r="BP48" s="58">
        <f t="shared" si="334"/>
        <v>30.533705000000005</v>
      </c>
      <c r="BQ48" s="58">
        <f t="shared" si="334"/>
        <v>30.533705000000005</v>
      </c>
      <c r="BR48" s="58">
        <f t="shared" ref="BR48" si="335">BM47</f>
        <v>30.533705000000005</v>
      </c>
      <c r="BS48" s="58">
        <f t="shared" ref="BS48" si="336">BN47</f>
        <v>30.533705000000005</v>
      </c>
      <c r="BT48" s="58">
        <f t="shared" ref="BT48" si="337">BO47</f>
        <v>30.533705000000005</v>
      </c>
      <c r="BU48" s="58">
        <f t="shared" ref="BU48" si="338">BP47</f>
        <v>30.533705000000005</v>
      </c>
      <c r="BV48" s="81">
        <f t="shared" ref="BV48" si="339">BQ47</f>
        <v>30.533705000000005</v>
      </c>
      <c r="BW48" s="58">
        <f>BR47</f>
        <v>30.533705000000005</v>
      </c>
      <c r="BX48" s="58">
        <f t="shared" ref="BX48" si="340">BS47</f>
        <v>30.533705000000005</v>
      </c>
      <c r="BY48" s="58">
        <f t="shared" ref="BY48" si="341">BT47</f>
        <v>30.533705000000005</v>
      </c>
      <c r="BZ48" s="58">
        <f t="shared" ref="BZ48" si="342">BU47</f>
        <v>30.533705000000005</v>
      </c>
      <c r="CA48" s="58">
        <f t="shared" ref="CA48" si="343">BV47</f>
        <v>30.533705000000005</v>
      </c>
      <c r="CB48" s="58">
        <f t="shared" ref="CB48" si="344">BW47</f>
        <v>30.533705000000005</v>
      </c>
      <c r="CC48" s="49">
        <f t="shared" ref="CC48" si="345">BX47</f>
        <v>30.533705000000005</v>
      </c>
      <c r="CD48" s="58">
        <f t="shared" ref="CD48" si="346">BY47</f>
        <v>42.900664600000006</v>
      </c>
      <c r="CE48" s="58">
        <f t="shared" ref="CE48" si="347">BZ47</f>
        <v>42.900664600000006</v>
      </c>
      <c r="CF48" s="58">
        <f t="shared" ref="CF48" si="348">CA47</f>
        <v>42.900664600000006</v>
      </c>
      <c r="CG48" s="58">
        <f t="shared" ref="CG48" si="349">CB47</f>
        <v>42.900664600000006</v>
      </c>
      <c r="CH48" s="81">
        <f t="shared" ref="CH48" si="350">CC47</f>
        <v>42.900664600000006</v>
      </c>
      <c r="CI48" s="58">
        <f>CD47</f>
        <v>42.900664600000006</v>
      </c>
      <c r="CJ48" s="58">
        <f t="shared" ref="CJ48" si="351">CE47</f>
        <v>42.900664600000006</v>
      </c>
      <c r="CK48" s="58">
        <f t="shared" ref="CK48" si="352">CF47</f>
        <v>61.451104000000008</v>
      </c>
      <c r="CL48" s="58">
        <f t="shared" ref="CL48" si="353">CG47</f>
        <v>61.451104000000008</v>
      </c>
      <c r="CM48" s="81">
        <f t="shared" ref="CM48" si="354">CH47</f>
        <v>61.451104000000008</v>
      </c>
      <c r="CN48" s="58"/>
      <c r="CO48" s="58"/>
      <c r="CP48" s="58"/>
      <c r="CQ48" s="58"/>
      <c r="CR48" s="81"/>
      <c r="CS48" s="58"/>
      <c r="CT48" s="58"/>
      <c r="CU48" s="58"/>
      <c r="CV48" s="58"/>
      <c r="CW48" s="81"/>
      <c r="CX48" s="58"/>
      <c r="CY48" s="58"/>
      <c r="CZ48" s="58"/>
      <c r="DA48" s="58"/>
      <c r="DB48" s="81"/>
      <c r="DC48" s="58"/>
      <c r="DD48" s="58"/>
      <c r="DE48" s="58"/>
      <c r="DF48" s="58"/>
      <c r="DG48" s="81"/>
      <c r="DH48" s="58"/>
      <c r="DI48" s="58"/>
      <c r="DJ48" s="58"/>
      <c r="DK48" s="58"/>
      <c r="DL48" s="49"/>
    </row>
    <row r="49" spans="1:116" s="92" customFormat="1" x14ac:dyDescent="0.25">
      <c r="A49" s="153"/>
      <c r="B49" s="138"/>
      <c r="C49" s="141"/>
      <c r="D49" s="141"/>
      <c r="E49" s="141"/>
      <c r="F49" s="144"/>
      <c r="G49" s="32" t="s">
        <v>234</v>
      </c>
      <c r="H49" s="33" t="s">
        <v>78</v>
      </c>
      <c r="I49" s="48"/>
      <c r="J49" s="49"/>
      <c r="K49" s="49"/>
      <c r="L49" s="49"/>
      <c r="M49" s="49"/>
      <c r="N49" s="49"/>
      <c r="O49" s="49"/>
      <c r="P49" s="58"/>
      <c r="Q49" s="58"/>
      <c r="R49" s="58"/>
      <c r="S49" s="58"/>
      <c r="T49" s="81"/>
      <c r="U49" s="58"/>
      <c r="V49" s="58"/>
      <c r="W49" s="58"/>
      <c r="X49" s="58"/>
      <c r="Y49" s="81"/>
      <c r="Z49" s="58"/>
      <c r="AA49" s="58"/>
      <c r="AB49" s="58"/>
      <c r="AC49" s="58"/>
      <c r="AD49" s="49"/>
      <c r="AE49" s="58"/>
      <c r="AF49" s="58"/>
      <c r="AG49" s="58"/>
      <c r="AH49" s="58"/>
      <c r="AI49" s="49"/>
      <c r="AJ49" s="58"/>
      <c r="AK49" s="58"/>
      <c r="AL49" s="58"/>
      <c r="AM49" s="58"/>
      <c r="AN49" s="58"/>
      <c r="AO49" s="81"/>
      <c r="AP49" s="58"/>
      <c r="AQ49" s="58"/>
      <c r="AR49" s="58"/>
      <c r="AS49" s="58"/>
      <c r="AT49" s="58"/>
      <c r="AU49" s="58"/>
      <c r="AV49" s="49"/>
      <c r="AW49" s="58"/>
      <c r="AX49" s="58"/>
      <c r="AY49" s="58"/>
      <c r="AZ49" s="58"/>
      <c r="BA49" s="58"/>
      <c r="BB49" s="49"/>
      <c r="BC49" s="58"/>
      <c r="BD49" s="58"/>
      <c r="BE49" s="58"/>
      <c r="BF49" s="58"/>
      <c r="BG49" s="81"/>
      <c r="BH49" s="58"/>
      <c r="BI49" s="58"/>
      <c r="BJ49" s="58"/>
      <c r="BK49" s="58"/>
      <c r="BL49" s="81"/>
      <c r="BM49" s="58"/>
      <c r="BN49" s="58"/>
      <c r="BO49" s="58"/>
      <c r="BP49" s="58"/>
      <c r="BQ49" s="58">
        <f>AW48</f>
        <v>0</v>
      </c>
      <c r="BR49" s="58">
        <f t="shared" ref="BR49:CC49" si="355">AX48</f>
        <v>0</v>
      </c>
      <c r="BS49" s="58">
        <f t="shared" si="355"/>
        <v>0</v>
      </c>
      <c r="BT49" s="58">
        <f t="shared" si="355"/>
        <v>0</v>
      </c>
      <c r="BU49" s="58">
        <f t="shared" si="355"/>
        <v>0</v>
      </c>
      <c r="BV49" s="81">
        <f t="shared" si="355"/>
        <v>0</v>
      </c>
      <c r="BW49" s="58">
        <f t="shared" si="355"/>
        <v>0</v>
      </c>
      <c r="BX49" s="58">
        <f t="shared" si="355"/>
        <v>30.533705000000005</v>
      </c>
      <c r="BY49" s="58">
        <f t="shared" si="355"/>
        <v>30.533705000000005</v>
      </c>
      <c r="BZ49" s="58">
        <f t="shared" si="355"/>
        <v>30.533705000000005</v>
      </c>
      <c r="CA49" s="58">
        <f t="shared" si="355"/>
        <v>30.533705000000005</v>
      </c>
      <c r="CB49" s="58">
        <f t="shared" si="355"/>
        <v>30.533705000000005</v>
      </c>
      <c r="CC49" s="49">
        <f t="shared" si="355"/>
        <v>30.533705000000005</v>
      </c>
      <c r="CD49" s="58">
        <f t="shared" ref="CD49" si="356">BJ48</f>
        <v>30.533705000000005</v>
      </c>
      <c r="CE49" s="58">
        <f t="shared" ref="CE49" si="357">BK48</f>
        <v>30.533705000000005</v>
      </c>
      <c r="CF49" s="58">
        <f t="shared" ref="CF49" si="358">BL48</f>
        <v>30.533705000000005</v>
      </c>
      <c r="CG49" s="58">
        <f t="shared" ref="CG49" si="359">BM48</f>
        <v>30.533705000000005</v>
      </c>
      <c r="CH49" s="81">
        <f t="shared" ref="CH49" si="360">BN48</f>
        <v>30.533705000000005</v>
      </c>
      <c r="CI49" s="58">
        <f t="shared" ref="CI49" si="361">BO48</f>
        <v>30.533705000000005</v>
      </c>
      <c r="CJ49" s="58">
        <f t="shared" ref="CJ49" si="362">BP48</f>
        <v>30.533705000000005</v>
      </c>
      <c r="CK49" s="58">
        <f t="shared" ref="CK49" si="363">BQ48</f>
        <v>30.533705000000005</v>
      </c>
      <c r="CL49" s="58">
        <f t="shared" ref="CL49" si="364">BR48</f>
        <v>30.533705000000005</v>
      </c>
      <c r="CM49" s="81">
        <f t="shared" ref="CM49" si="365">BS48</f>
        <v>30.533705000000005</v>
      </c>
      <c r="CN49" s="58">
        <f t="shared" ref="CN49" si="366">BT48</f>
        <v>30.533705000000005</v>
      </c>
      <c r="CO49" s="58">
        <f t="shared" ref="CO49" si="367">BU48</f>
        <v>30.533705000000005</v>
      </c>
      <c r="CP49" s="58">
        <f t="shared" ref="CP49" si="368">BV48</f>
        <v>30.533705000000005</v>
      </c>
      <c r="CQ49" s="58">
        <f t="shared" ref="CQ49" si="369">BW48</f>
        <v>30.533705000000005</v>
      </c>
      <c r="CR49" s="81">
        <f t="shared" ref="CR49" si="370">BX48</f>
        <v>30.533705000000005</v>
      </c>
      <c r="CS49" s="58">
        <f t="shared" ref="CS49" si="371">BY48</f>
        <v>30.533705000000005</v>
      </c>
      <c r="CT49" s="58">
        <f t="shared" ref="CT49" si="372">BZ48</f>
        <v>30.533705000000005</v>
      </c>
      <c r="CU49" s="58">
        <f t="shared" ref="CU49" si="373">CA48</f>
        <v>30.533705000000005</v>
      </c>
      <c r="CV49" s="58">
        <f t="shared" ref="CV49" si="374">CB48</f>
        <v>30.533705000000005</v>
      </c>
      <c r="CW49" s="81">
        <f t="shared" ref="CW49" si="375">CC48</f>
        <v>30.533705000000005</v>
      </c>
      <c r="CX49" s="58">
        <f t="shared" ref="CX49" si="376">CD48</f>
        <v>42.900664600000006</v>
      </c>
      <c r="CY49" s="58">
        <f t="shared" ref="CY49" si="377">CE48</f>
        <v>42.900664600000006</v>
      </c>
      <c r="CZ49" s="58">
        <f t="shared" ref="CZ49" si="378">CF48</f>
        <v>42.900664600000006</v>
      </c>
      <c r="DA49" s="58">
        <f t="shared" ref="DA49" si="379">CG48</f>
        <v>42.900664600000006</v>
      </c>
      <c r="DB49" s="81">
        <f t="shared" ref="DB49" si="380">CH48</f>
        <v>42.900664600000006</v>
      </c>
      <c r="DC49" s="58">
        <f t="shared" ref="DC49" si="381">CI48</f>
        <v>42.900664600000006</v>
      </c>
      <c r="DD49" s="58">
        <f t="shared" ref="DD49" si="382">CJ48</f>
        <v>42.900664600000006</v>
      </c>
      <c r="DE49" s="58">
        <f t="shared" ref="DE49" si="383">CK48</f>
        <v>61.451104000000008</v>
      </c>
      <c r="DF49" s="58">
        <f t="shared" ref="DF49:DG49" si="384">CL48</f>
        <v>61.451104000000008</v>
      </c>
      <c r="DG49" s="81">
        <f t="shared" si="384"/>
        <v>61.451104000000008</v>
      </c>
      <c r="DH49" s="58">
        <v>61.451104000000008</v>
      </c>
      <c r="DI49" s="58">
        <v>61.451104000000008</v>
      </c>
      <c r="DJ49" s="58">
        <v>61.451104000000008</v>
      </c>
      <c r="DK49" s="58">
        <v>61.451104000000008</v>
      </c>
      <c r="DL49" s="49">
        <v>61.451104000000008</v>
      </c>
    </row>
    <row r="50" spans="1:116" s="92" customFormat="1" x14ac:dyDescent="0.25">
      <c r="A50" s="153"/>
      <c r="B50" s="138"/>
      <c r="C50" s="141"/>
      <c r="D50" s="141"/>
      <c r="E50" s="141"/>
      <c r="F50" s="144"/>
      <c r="G50" s="34"/>
      <c r="H50" s="35"/>
      <c r="I50" s="48"/>
      <c r="J50" s="49"/>
      <c r="K50" s="49"/>
      <c r="L50" s="49"/>
      <c r="M50" s="49"/>
      <c r="N50" s="49"/>
      <c r="O50" s="49"/>
      <c r="P50" s="58"/>
      <c r="Q50" s="58"/>
      <c r="R50" s="58"/>
      <c r="S50" s="58"/>
      <c r="T50" s="81"/>
      <c r="U50" s="58"/>
      <c r="V50" s="58"/>
      <c r="W50" s="58"/>
      <c r="X50" s="58"/>
      <c r="Y50" s="81"/>
      <c r="Z50" s="58"/>
      <c r="AA50" s="58"/>
      <c r="AB50" s="58"/>
      <c r="AC50" s="58"/>
      <c r="AD50" s="49"/>
      <c r="AE50" s="58"/>
      <c r="AF50" s="58"/>
      <c r="AG50" s="58"/>
      <c r="AH50" s="58"/>
      <c r="AI50" s="49"/>
      <c r="AJ50" s="58"/>
      <c r="AK50" s="58"/>
      <c r="AL50" s="58"/>
      <c r="AM50" s="58"/>
      <c r="AN50" s="58"/>
      <c r="AO50" s="81"/>
      <c r="AP50" s="58"/>
      <c r="AQ50" s="58"/>
      <c r="AR50" s="58"/>
      <c r="AS50" s="58"/>
      <c r="AT50" s="58"/>
      <c r="AU50" s="58"/>
      <c r="AV50" s="49"/>
      <c r="AW50" s="58"/>
      <c r="AX50" s="58"/>
      <c r="AY50" s="58"/>
      <c r="AZ50" s="58"/>
      <c r="BA50" s="58"/>
      <c r="BB50" s="49"/>
      <c r="BC50" s="58"/>
      <c r="BD50" s="58"/>
      <c r="BE50" s="58"/>
      <c r="BF50" s="58"/>
      <c r="BG50" s="81"/>
      <c r="BH50" s="58"/>
      <c r="BI50" s="58"/>
      <c r="BJ50" s="58"/>
      <c r="BK50" s="58"/>
      <c r="BL50" s="81"/>
      <c r="BM50" s="58"/>
      <c r="BN50" s="58"/>
      <c r="BO50" s="58"/>
      <c r="BP50" s="58"/>
      <c r="BQ50" s="58"/>
      <c r="BR50" s="58"/>
      <c r="BS50" s="58"/>
      <c r="BT50" s="58"/>
      <c r="BU50" s="58"/>
      <c r="BV50" s="81"/>
      <c r="BW50" s="58"/>
      <c r="BX50" s="58"/>
      <c r="BY50" s="58"/>
      <c r="BZ50" s="58"/>
      <c r="CA50" s="58"/>
      <c r="CB50" s="58"/>
      <c r="CC50" s="49"/>
      <c r="CD50" s="58"/>
      <c r="CE50" s="58"/>
      <c r="CF50" s="58"/>
      <c r="CG50" s="58"/>
      <c r="CH50" s="81"/>
      <c r="CI50" s="58"/>
      <c r="CJ50" s="58"/>
      <c r="CK50" s="58"/>
      <c r="CL50" s="58"/>
      <c r="CM50" s="81"/>
      <c r="CN50" s="58"/>
      <c r="CO50" s="58"/>
      <c r="CP50" s="58"/>
      <c r="CQ50" s="58"/>
      <c r="CR50" s="81"/>
      <c r="CS50" s="58"/>
      <c r="CT50" s="58"/>
      <c r="CU50" s="58"/>
      <c r="CV50" s="58"/>
      <c r="CW50" s="81"/>
      <c r="CX50" s="58"/>
      <c r="CY50" s="58"/>
      <c r="CZ50" s="58"/>
      <c r="DA50" s="58"/>
      <c r="DB50" s="81"/>
      <c r="DC50" s="58"/>
      <c r="DD50" s="58"/>
      <c r="DE50" s="58"/>
      <c r="DF50" s="58"/>
      <c r="DG50" s="81"/>
      <c r="DH50" s="58"/>
      <c r="DI50" s="58"/>
      <c r="DJ50" s="58"/>
      <c r="DK50" s="58"/>
      <c r="DL50" s="49"/>
    </row>
    <row r="51" spans="1:116" s="92" customFormat="1" x14ac:dyDescent="0.25">
      <c r="A51" s="153"/>
      <c r="B51" s="138"/>
      <c r="C51" s="141"/>
      <c r="D51" s="141"/>
      <c r="E51" s="141"/>
      <c r="F51" s="144"/>
      <c r="G51" s="34"/>
      <c r="H51" s="35"/>
      <c r="I51" s="48"/>
      <c r="J51" s="49"/>
      <c r="K51" s="49"/>
      <c r="L51" s="49"/>
      <c r="M51" s="49"/>
      <c r="N51" s="49"/>
      <c r="O51" s="49"/>
      <c r="P51" s="58"/>
      <c r="Q51" s="58"/>
      <c r="R51" s="58"/>
      <c r="S51" s="58"/>
      <c r="T51" s="81"/>
      <c r="U51" s="58"/>
      <c r="V51" s="58"/>
      <c r="W51" s="58"/>
      <c r="X51" s="58"/>
      <c r="Y51" s="81"/>
      <c r="Z51" s="58"/>
      <c r="AA51" s="58"/>
      <c r="AB51" s="58"/>
      <c r="AC51" s="58"/>
      <c r="AD51" s="49"/>
      <c r="AE51" s="58"/>
      <c r="AF51" s="58"/>
      <c r="AG51" s="58"/>
      <c r="AH51" s="58"/>
      <c r="AI51" s="49"/>
      <c r="AJ51" s="58"/>
      <c r="AK51" s="58"/>
      <c r="AL51" s="58"/>
      <c r="AM51" s="58"/>
      <c r="AN51" s="58"/>
      <c r="AO51" s="81"/>
      <c r="AP51" s="58"/>
      <c r="AQ51" s="58"/>
      <c r="AR51" s="58"/>
      <c r="AS51" s="58"/>
      <c r="AT51" s="58"/>
      <c r="AU51" s="58"/>
      <c r="AV51" s="49"/>
      <c r="AW51" s="58"/>
      <c r="AX51" s="58"/>
      <c r="AY51" s="58"/>
      <c r="AZ51" s="58"/>
      <c r="BA51" s="58"/>
      <c r="BB51" s="49"/>
      <c r="BC51" s="58"/>
      <c r="BD51" s="58"/>
      <c r="BE51" s="58"/>
      <c r="BF51" s="58"/>
      <c r="BG51" s="81"/>
      <c r="BH51" s="58"/>
      <c r="BI51" s="58"/>
      <c r="BJ51" s="58"/>
      <c r="BK51" s="58"/>
      <c r="BL51" s="81"/>
      <c r="BM51" s="58"/>
      <c r="BN51" s="58"/>
      <c r="BO51" s="58"/>
      <c r="BP51" s="58"/>
      <c r="BQ51" s="58"/>
      <c r="BR51" s="58"/>
      <c r="BS51" s="58"/>
      <c r="BT51" s="58"/>
      <c r="BU51" s="58"/>
      <c r="BV51" s="81"/>
      <c r="BW51" s="58"/>
      <c r="BX51" s="58"/>
      <c r="BY51" s="58"/>
      <c r="BZ51" s="58"/>
      <c r="CA51" s="58"/>
      <c r="CB51" s="58"/>
      <c r="CC51" s="49"/>
      <c r="CD51" s="58"/>
      <c r="CE51" s="58"/>
      <c r="CF51" s="58"/>
      <c r="CG51" s="58"/>
      <c r="CH51" s="81"/>
      <c r="CI51" s="58"/>
      <c r="CJ51" s="58"/>
      <c r="CK51" s="58"/>
      <c r="CL51" s="58"/>
      <c r="CM51" s="81"/>
      <c r="CN51" s="58"/>
      <c r="CO51" s="58"/>
      <c r="CP51" s="58"/>
      <c r="CQ51" s="58"/>
      <c r="CR51" s="81"/>
      <c r="CS51" s="58"/>
      <c r="CT51" s="58"/>
      <c r="CU51" s="58"/>
      <c r="CV51" s="58"/>
      <c r="CW51" s="81"/>
      <c r="CX51" s="58"/>
      <c r="CY51" s="58"/>
      <c r="CZ51" s="58"/>
      <c r="DA51" s="58"/>
      <c r="DB51" s="81"/>
      <c r="DC51" s="58"/>
      <c r="DD51" s="58"/>
      <c r="DE51" s="58"/>
      <c r="DF51" s="58"/>
      <c r="DG51" s="81"/>
      <c r="DH51" s="58"/>
      <c r="DI51" s="58"/>
      <c r="DJ51" s="58"/>
      <c r="DK51" s="58"/>
      <c r="DL51" s="49"/>
    </row>
    <row r="52" spans="1:116" s="92" customFormat="1" ht="15.75" thickBot="1" x14ac:dyDescent="0.3">
      <c r="A52" s="153"/>
      <c r="B52" s="139"/>
      <c r="C52" s="142"/>
      <c r="D52" s="142"/>
      <c r="E52" s="142"/>
      <c r="F52" s="145"/>
      <c r="G52" s="36"/>
      <c r="H52" s="37"/>
      <c r="I52" s="51"/>
      <c r="J52" s="52"/>
      <c r="K52" s="52"/>
      <c r="L52" s="52"/>
      <c r="M52" s="52"/>
      <c r="N52" s="52"/>
      <c r="O52" s="52"/>
      <c r="P52" s="80"/>
      <c r="Q52" s="80"/>
      <c r="R52" s="80"/>
      <c r="S52" s="80"/>
      <c r="T52" s="79"/>
      <c r="U52" s="80"/>
      <c r="V52" s="80"/>
      <c r="W52" s="80"/>
      <c r="X52" s="80"/>
      <c r="Y52" s="79"/>
      <c r="Z52" s="80"/>
      <c r="AA52" s="80"/>
      <c r="AB52" s="80"/>
      <c r="AC52" s="80"/>
      <c r="AD52" s="52"/>
      <c r="AE52" s="80"/>
      <c r="AF52" s="80"/>
      <c r="AG52" s="80"/>
      <c r="AH52" s="80"/>
      <c r="AI52" s="52"/>
      <c r="AJ52" s="80"/>
      <c r="AK52" s="80"/>
      <c r="AL52" s="80"/>
      <c r="AM52" s="80"/>
      <c r="AN52" s="80"/>
      <c r="AO52" s="79"/>
      <c r="AP52" s="80"/>
      <c r="AQ52" s="80"/>
      <c r="AR52" s="80"/>
      <c r="AS52" s="80"/>
      <c r="AT52" s="80"/>
      <c r="AU52" s="80"/>
      <c r="AV52" s="52"/>
      <c r="AW52" s="80"/>
      <c r="AX52" s="80"/>
      <c r="AY52" s="80"/>
      <c r="AZ52" s="80"/>
      <c r="BA52" s="80"/>
      <c r="BB52" s="52"/>
      <c r="BC52" s="80"/>
      <c r="BD52" s="80"/>
      <c r="BE52" s="80"/>
      <c r="BF52" s="80"/>
      <c r="BG52" s="79"/>
      <c r="BH52" s="80"/>
      <c r="BI52" s="80"/>
      <c r="BJ52" s="80"/>
      <c r="BK52" s="80"/>
      <c r="BL52" s="79"/>
      <c r="BM52" s="80"/>
      <c r="BN52" s="80"/>
      <c r="BO52" s="80"/>
      <c r="BP52" s="80"/>
      <c r="BQ52" s="80"/>
      <c r="BR52" s="80"/>
      <c r="BS52" s="80"/>
      <c r="BT52" s="80"/>
      <c r="BU52" s="80"/>
      <c r="BV52" s="79"/>
      <c r="BW52" s="80"/>
      <c r="BX52" s="80"/>
      <c r="BY52" s="80"/>
      <c r="BZ52" s="80"/>
      <c r="CA52" s="80"/>
      <c r="CB52" s="80"/>
      <c r="CC52" s="52"/>
      <c r="CD52" s="80"/>
      <c r="CE52" s="80"/>
      <c r="CF52" s="80"/>
      <c r="CG52" s="80"/>
      <c r="CH52" s="79"/>
      <c r="CI52" s="80"/>
      <c r="CJ52" s="80"/>
      <c r="CK52" s="80"/>
      <c r="CL52" s="80"/>
      <c r="CM52" s="79"/>
      <c r="CN52" s="80"/>
      <c r="CO52" s="80"/>
      <c r="CP52" s="80"/>
      <c r="CQ52" s="80"/>
      <c r="CR52" s="79"/>
      <c r="CS52" s="80"/>
      <c r="CT52" s="80"/>
      <c r="CU52" s="80"/>
      <c r="CV52" s="80"/>
      <c r="CW52" s="79"/>
      <c r="CX52" s="80"/>
      <c r="CY52" s="80"/>
      <c r="CZ52" s="80"/>
      <c r="DA52" s="80"/>
      <c r="DB52" s="79"/>
      <c r="DC52" s="80"/>
      <c r="DD52" s="80"/>
      <c r="DE52" s="80"/>
      <c r="DF52" s="80"/>
      <c r="DG52" s="79"/>
      <c r="DH52" s="80"/>
      <c r="DI52" s="80"/>
      <c r="DJ52" s="80"/>
      <c r="DK52" s="80"/>
      <c r="DL52" s="52"/>
    </row>
    <row r="53" spans="1:116" s="96" customFormat="1" x14ac:dyDescent="0.25">
      <c r="A53" s="153"/>
      <c r="B53" s="137" t="s">
        <v>141</v>
      </c>
      <c r="C53" s="140">
        <f>SUM(E53:E64)</f>
        <v>1179.92256651462</v>
      </c>
      <c r="D53" s="140" t="s">
        <v>160</v>
      </c>
      <c r="E53" s="140">
        <v>62.744945332999997</v>
      </c>
      <c r="F53" s="143" t="s">
        <v>9</v>
      </c>
      <c r="G53" s="38" t="s">
        <v>124</v>
      </c>
      <c r="H53" s="39"/>
      <c r="I53" s="86"/>
      <c r="J53" s="55"/>
      <c r="K53" s="55"/>
      <c r="L53" s="55"/>
      <c r="M53" s="55"/>
      <c r="N53" s="55"/>
      <c r="O53" s="55"/>
      <c r="P53" s="55"/>
      <c r="Q53" s="55"/>
      <c r="R53" s="55"/>
      <c r="S53" s="55"/>
      <c r="T53" s="55"/>
      <c r="U53" s="55"/>
      <c r="V53" s="55"/>
      <c r="W53" s="55"/>
      <c r="X53" s="55"/>
      <c r="Y53" s="55"/>
      <c r="Z53" s="55"/>
      <c r="AA53" s="55"/>
      <c r="AB53" s="55"/>
      <c r="AC53" s="55"/>
      <c r="AD53" s="55"/>
      <c r="AE53" s="55"/>
      <c r="AF53" s="55"/>
      <c r="AG53" s="55"/>
      <c r="AH53" s="55"/>
      <c r="AI53" s="55"/>
      <c r="AJ53" s="55"/>
      <c r="AK53" s="55"/>
      <c r="AL53" s="55"/>
      <c r="AM53" s="55"/>
      <c r="AN53" s="55"/>
      <c r="AO53" s="55"/>
      <c r="AP53" s="55"/>
      <c r="AQ53" s="55"/>
      <c r="AR53" s="55"/>
      <c r="AS53" s="55"/>
      <c r="AT53" s="55"/>
      <c r="AU53" s="55"/>
      <c r="AV53" s="55"/>
      <c r="AW53" s="55"/>
      <c r="AX53" s="55"/>
      <c r="AY53" s="55"/>
      <c r="AZ53" s="55"/>
      <c r="BA53" s="55"/>
      <c r="BB53" s="55">
        <v>14.329875300000001</v>
      </c>
      <c r="BC53" s="55"/>
      <c r="BD53" s="55"/>
      <c r="BE53" s="55"/>
      <c r="BF53" s="55"/>
      <c r="BG53" s="55">
        <v>71.649501200000003</v>
      </c>
      <c r="BH53" s="55"/>
      <c r="BI53" s="55"/>
      <c r="BJ53" s="55"/>
      <c r="BK53" s="55"/>
      <c r="BL53" s="55">
        <v>98.772756905882346</v>
      </c>
      <c r="BM53" s="55"/>
      <c r="BN53" s="55"/>
      <c r="BO53" s="55"/>
      <c r="BP53" s="55"/>
      <c r="BQ53" s="55"/>
      <c r="BR53" s="55"/>
      <c r="BS53" s="55"/>
      <c r="BT53" s="55"/>
      <c r="BU53" s="55"/>
      <c r="BV53" s="55">
        <v>414.53255705882344</v>
      </c>
      <c r="BW53" s="55"/>
      <c r="BX53" s="55"/>
      <c r="BY53" s="55"/>
      <c r="BZ53" s="55"/>
      <c r="CA53" s="55"/>
      <c r="CB53" s="55"/>
      <c r="CC53" s="55">
        <v>290.20923598529413</v>
      </c>
      <c r="CD53" s="55"/>
      <c r="CE53" s="55"/>
      <c r="CF53" s="55"/>
      <c r="CG53" s="55"/>
      <c r="CH53" s="55">
        <v>207.44850875</v>
      </c>
      <c r="CI53" s="55"/>
      <c r="CJ53" s="55"/>
      <c r="CK53" s="55"/>
      <c r="CL53" s="55"/>
      <c r="CM53" s="55">
        <v>82.979403500000004</v>
      </c>
      <c r="CN53" s="55"/>
      <c r="CO53" s="55"/>
      <c r="CP53" s="55"/>
      <c r="CQ53" s="55"/>
      <c r="CR53" s="55"/>
      <c r="CS53" s="55"/>
      <c r="CT53" s="55"/>
      <c r="CU53" s="55"/>
      <c r="CV53" s="55"/>
      <c r="CW53" s="55"/>
      <c r="CX53" s="55"/>
      <c r="CY53" s="55"/>
      <c r="CZ53" s="55"/>
      <c r="DA53" s="55"/>
      <c r="DB53" s="55"/>
      <c r="DC53" s="55"/>
      <c r="DD53" s="55"/>
      <c r="DE53" s="55"/>
      <c r="DF53" s="55"/>
      <c r="DG53" s="97"/>
      <c r="DH53" s="55"/>
      <c r="DI53" s="55"/>
      <c r="DJ53" s="55"/>
      <c r="DK53" s="55"/>
      <c r="DL53" s="98"/>
    </row>
    <row r="54" spans="1:116" s="96" customFormat="1" x14ac:dyDescent="0.25">
      <c r="A54" s="153"/>
      <c r="B54" s="138"/>
      <c r="C54" s="141"/>
      <c r="D54" s="141"/>
      <c r="E54" s="141"/>
      <c r="F54" s="144"/>
      <c r="G54" s="26" t="s">
        <v>123</v>
      </c>
      <c r="H54" s="27" t="s">
        <v>53</v>
      </c>
      <c r="I54" s="48"/>
      <c r="J54" s="58"/>
      <c r="K54" s="58"/>
      <c r="L54" s="58"/>
      <c r="M54" s="58"/>
      <c r="N54" s="58"/>
      <c r="O54" s="58"/>
      <c r="P54" s="58"/>
      <c r="Q54" s="58"/>
      <c r="R54" s="58"/>
      <c r="S54" s="58"/>
      <c r="T54" s="58"/>
      <c r="U54" s="58"/>
      <c r="V54" s="58"/>
      <c r="W54" s="58"/>
      <c r="X54" s="58"/>
      <c r="Y54" s="58"/>
      <c r="Z54" s="58"/>
      <c r="AA54" s="58"/>
      <c r="AB54" s="58"/>
      <c r="AC54" s="58"/>
      <c r="AD54" s="58"/>
      <c r="AE54" s="58"/>
      <c r="AF54" s="58"/>
      <c r="AG54" s="58"/>
      <c r="AH54" s="58"/>
      <c r="AI54" s="58"/>
      <c r="AJ54" s="58"/>
      <c r="AK54" s="58"/>
      <c r="AL54" s="58"/>
      <c r="AM54" s="58"/>
      <c r="AN54" s="58"/>
      <c r="AO54" s="58"/>
      <c r="AP54" s="58"/>
      <c r="AQ54" s="58"/>
      <c r="AR54" s="58"/>
      <c r="AS54" s="58"/>
      <c r="AT54" s="58"/>
      <c r="AU54" s="58"/>
      <c r="AV54" s="58"/>
      <c r="AW54" s="58"/>
      <c r="AX54" s="58"/>
      <c r="AY54" s="58"/>
      <c r="AZ54" s="58"/>
      <c r="BA54" s="58"/>
      <c r="BB54" s="58">
        <f>BB53+BA54</f>
        <v>14.329875300000001</v>
      </c>
      <c r="BC54" s="58">
        <f>BC53+BB54</f>
        <v>14.329875300000001</v>
      </c>
      <c r="BD54" s="58">
        <f t="shared" ref="BD54:CM54" si="385">BD53+BC54</f>
        <v>14.329875300000001</v>
      </c>
      <c r="BE54" s="58">
        <f t="shared" si="385"/>
        <v>14.329875300000001</v>
      </c>
      <c r="BF54" s="58">
        <f t="shared" si="385"/>
        <v>14.329875300000001</v>
      </c>
      <c r="BG54" s="58">
        <f t="shared" si="385"/>
        <v>85.979376500000001</v>
      </c>
      <c r="BH54" s="58">
        <f t="shared" si="385"/>
        <v>85.979376500000001</v>
      </c>
      <c r="BI54" s="58">
        <f t="shared" si="385"/>
        <v>85.979376500000001</v>
      </c>
      <c r="BJ54" s="58">
        <f t="shared" si="385"/>
        <v>85.979376500000001</v>
      </c>
      <c r="BK54" s="58">
        <f t="shared" si="385"/>
        <v>85.979376500000001</v>
      </c>
      <c r="BL54" s="58">
        <f t="shared" si="385"/>
        <v>184.75213340588235</v>
      </c>
      <c r="BM54" s="58">
        <f t="shared" si="385"/>
        <v>184.75213340588235</v>
      </c>
      <c r="BN54" s="58">
        <f t="shared" si="385"/>
        <v>184.75213340588235</v>
      </c>
      <c r="BO54" s="58">
        <f t="shared" si="385"/>
        <v>184.75213340588235</v>
      </c>
      <c r="BP54" s="58">
        <f t="shared" si="385"/>
        <v>184.75213340588235</v>
      </c>
      <c r="BQ54" s="58">
        <f t="shared" si="385"/>
        <v>184.75213340588235</v>
      </c>
      <c r="BR54" s="58">
        <f t="shared" si="385"/>
        <v>184.75213340588235</v>
      </c>
      <c r="BS54" s="58">
        <f t="shared" si="385"/>
        <v>184.75213340588235</v>
      </c>
      <c r="BT54" s="58">
        <f t="shared" si="385"/>
        <v>184.75213340588235</v>
      </c>
      <c r="BU54" s="58">
        <f t="shared" si="385"/>
        <v>184.75213340588235</v>
      </c>
      <c r="BV54" s="58">
        <f t="shared" si="385"/>
        <v>599.28469046470582</v>
      </c>
      <c r="BW54" s="58">
        <f t="shared" si="385"/>
        <v>599.28469046470582</v>
      </c>
      <c r="BX54" s="58">
        <f t="shared" si="385"/>
        <v>599.28469046470582</v>
      </c>
      <c r="BY54" s="58">
        <f t="shared" si="385"/>
        <v>599.28469046470582</v>
      </c>
      <c r="BZ54" s="58">
        <f t="shared" si="385"/>
        <v>599.28469046470582</v>
      </c>
      <c r="CA54" s="58">
        <f t="shared" si="385"/>
        <v>599.28469046470582</v>
      </c>
      <c r="CB54" s="58">
        <f t="shared" si="385"/>
        <v>599.28469046470582</v>
      </c>
      <c r="CC54" s="58">
        <f t="shared" si="385"/>
        <v>889.49392644999989</v>
      </c>
      <c r="CD54" s="58">
        <f t="shared" si="385"/>
        <v>889.49392644999989</v>
      </c>
      <c r="CE54" s="58">
        <f t="shared" si="385"/>
        <v>889.49392644999989</v>
      </c>
      <c r="CF54" s="58">
        <f t="shared" si="385"/>
        <v>889.49392644999989</v>
      </c>
      <c r="CG54" s="58">
        <f t="shared" si="385"/>
        <v>889.49392644999989</v>
      </c>
      <c r="CH54" s="58">
        <f t="shared" si="385"/>
        <v>1096.9424351999999</v>
      </c>
      <c r="CI54" s="58">
        <f t="shared" si="385"/>
        <v>1096.9424351999999</v>
      </c>
      <c r="CJ54" s="58">
        <f t="shared" si="385"/>
        <v>1096.9424351999999</v>
      </c>
      <c r="CK54" s="58">
        <f t="shared" si="385"/>
        <v>1096.9424351999999</v>
      </c>
      <c r="CL54" s="58">
        <f t="shared" si="385"/>
        <v>1096.9424351999999</v>
      </c>
      <c r="CM54" s="58">
        <f t="shared" si="385"/>
        <v>1179.9218386999999</v>
      </c>
      <c r="CN54" s="58">
        <f t="shared" ref="CN54" si="386">CN53+CM54</f>
        <v>1179.9218386999999</v>
      </c>
      <c r="CO54" s="58">
        <f t="shared" ref="CO54" si="387">CO53+CN54</f>
        <v>1179.9218386999999</v>
      </c>
      <c r="CP54" s="58">
        <f t="shared" ref="CP54" si="388">CP53+CO54</f>
        <v>1179.9218386999999</v>
      </c>
      <c r="CQ54" s="58">
        <f t="shared" ref="CQ54" si="389">CQ53+CP54</f>
        <v>1179.9218386999999</v>
      </c>
      <c r="CR54" s="58">
        <f t="shared" ref="CR54" si="390">CR53+CQ54</f>
        <v>1179.9218386999999</v>
      </c>
      <c r="CS54" s="58"/>
      <c r="CT54" s="58"/>
      <c r="CU54" s="58"/>
      <c r="CV54" s="58"/>
      <c r="CW54" s="58"/>
      <c r="CX54" s="58"/>
      <c r="CY54" s="58"/>
      <c r="CZ54" s="58"/>
      <c r="DA54" s="58"/>
      <c r="DB54" s="58"/>
      <c r="DC54" s="58"/>
      <c r="DD54" s="58"/>
      <c r="DE54" s="58"/>
      <c r="DF54" s="58"/>
      <c r="DG54" s="81"/>
      <c r="DH54" s="58"/>
      <c r="DI54" s="58"/>
      <c r="DJ54" s="58"/>
      <c r="DK54" s="58"/>
      <c r="DL54" s="49"/>
    </row>
    <row r="55" spans="1:116" s="92" customFormat="1" x14ac:dyDescent="0.25">
      <c r="A55" s="153"/>
      <c r="B55" s="138"/>
      <c r="C55" s="141"/>
      <c r="D55" s="141"/>
      <c r="E55" s="141"/>
      <c r="F55" s="144"/>
      <c r="G55" s="28" t="s">
        <v>231</v>
      </c>
      <c r="H55" s="29" t="s">
        <v>54</v>
      </c>
      <c r="I55" s="48"/>
      <c r="J55" s="49"/>
      <c r="K55" s="49"/>
      <c r="L55" s="49"/>
      <c r="M55" s="49"/>
      <c r="N55" s="49"/>
      <c r="O55" s="49"/>
      <c r="P55" s="58"/>
      <c r="Q55" s="58"/>
      <c r="R55" s="58"/>
      <c r="S55" s="58"/>
      <c r="T55" s="81"/>
      <c r="U55" s="58"/>
      <c r="V55" s="58"/>
      <c r="W55" s="58"/>
      <c r="X55" s="58"/>
      <c r="Y55" s="81"/>
      <c r="Z55" s="58"/>
      <c r="AA55" s="58"/>
      <c r="AB55" s="58"/>
      <c r="AC55" s="58"/>
      <c r="AD55" s="49"/>
      <c r="AE55" s="58"/>
      <c r="AF55" s="58"/>
      <c r="AG55" s="58"/>
      <c r="AH55" s="58"/>
      <c r="AI55" s="49"/>
      <c r="AJ55" s="58"/>
      <c r="AK55" s="58"/>
      <c r="AL55" s="58"/>
      <c r="AM55" s="58"/>
      <c r="AN55" s="58"/>
      <c r="AO55" s="81"/>
      <c r="AP55" s="58"/>
      <c r="AQ55" s="58"/>
      <c r="AR55" s="58"/>
      <c r="AS55" s="58"/>
      <c r="AT55" s="58"/>
      <c r="AU55" s="58"/>
      <c r="AV55" s="49"/>
      <c r="AW55" s="58"/>
      <c r="AX55" s="58"/>
      <c r="AY55" s="58"/>
      <c r="AZ55" s="58"/>
      <c r="BA55" s="58"/>
      <c r="BB55" s="49">
        <v>0</v>
      </c>
      <c r="BC55" s="58">
        <f>BB54</f>
        <v>14.329875300000001</v>
      </c>
      <c r="BD55" s="58">
        <f t="shared" ref="BD55:CM55" si="391">BC54</f>
        <v>14.329875300000001</v>
      </c>
      <c r="BE55" s="58">
        <f t="shared" si="391"/>
        <v>14.329875300000001</v>
      </c>
      <c r="BF55" s="58">
        <f t="shared" si="391"/>
        <v>14.329875300000001</v>
      </c>
      <c r="BG55" s="81">
        <f t="shared" si="391"/>
        <v>14.329875300000001</v>
      </c>
      <c r="BH55" s="58">
        <f t="shared" si="391"/>
        <v>85.979376500000001</v>
      </c>
      <c r="BI55" s="58">
        <f t="shared" si="391"/>
        <v>85.979376500000001</v>
      </c>
      <c r="BJ55" s="58">
        <f t="shared" si="391"/>
        <v>85.979376500000001</v>
      </c>
      <c r="BK55" s="58">
        <f t="shared" si="391"/>
        <v>85.979376500000001</v>
      </c>
      <c r="BL55" s="81">
        <f t="shared" si="391"/>
        <v>85.979376500000001</v>
      </c>
      <c r="BM55" s="58">
        <f t="shared" si="391"/>
        <v>184.75213340588235</v>
      </c>
      <c r="BN55" s="58">
        <f t="shared" si="391"/>
        <v>184.75213340588235</v>
      </c>
      <c r="BO55" s="58">
        <f t="shared" si="391"/>
        <v>184.75213340588235</v>
      </c>
      <c r="BP55" s="58">
        <f t="shared" si="391"/>
        <v>184.75213340588235</v>
      </c>
      <c r="BQ55" s="58">
        <f t="shared" si="391"/>
        <v>184.75213340588235</v>
      </c>
      <c r="BR55" s="58">
        <f t="shared" si="391"/>
        <v>184.75213340588235</v>
      </c>
      <c r="BS55" s="58">
        <f t="shared" si="391"/>
        <v>184.75213340588235</v>
      </c>
      <c r="BT55" s="58">
        <f t="shared" si="391"/>
        <v>184.75213340588235</v>
      </c>
      <c r="BU55" s="58">
        <f t="shared" si="391"/>
        <v>184.75213340588235</v>
      </c>
      <c r="BV55" s="81">
        <f t="shared" si="391"/>
        <v>184.75213340588235</v>
      </c>
      <c r="BW55" s="58">
        <f t="shared" si="391"/>
        <v>599.28469046470582</v>
      </c>
      <c r="BX55" s="58">
        <f t="shared" si="391"/>
        <v>599.28469046470582</v>
      </c>
      <c r="BY55" s="58">
        <f t="shared" si="391"/>
        <v>599.28469046470582</v>
      </c>
      <c r="BZ55" s="58">
        <f t="shared" si="391"/>
        <v>599.28469046470582</v>
      </c>
      <c r="CA55" s="58">
        <f t="shared" si="391"/>
        <v>599.28469046470582</v>
      </c>
      <c r="CB55" s="58">
        <f t="shared" si="391"/>
        <v>599.28469046470582</v>
      </c>
      <c r="CC55" s="49">
        <f t="shared" si="391"/>
        <v>599.28469046470582</v>
      </c>
      <c r="CD55" s="58">
        <f t="shared" si="391"/>
        <v>889.49392644999989</v>
      </c>
      <c r="CE55" s="58">
        <f t="shared" si="391"/>
        <v>889.49392644999989</v>
      </c>
      <c r="CF55" s="58">
        <f t="shared" si="391"/>
        <v>889.49392644999989</v>
      </c>
      <c r="CG55" s="58">
        <f t="shared" si="391"/>
        <v>889.49392644999989</v>
      </c>
      <c r="CH55" s="81">
        <f t="shared" si="391"/>
        <v>889.49392644999989</v>
      </c>
      <c r="CI55" s="58">
        <f t="shared" si="391"/>
        <v>1096.9424351999999</v>
      </c>
      <c r="CJ55" s="58">
        <f t="shared" si="391"/>
        <v>1096.9424351999999</v>
      </c>
      <c r="CK55" s="58">
        <f t="shared" si="391"/>
        <v>1096.9424351999999</v>
      </c>
      <c r="CL55" s="58">
        <f t="shared" si="391"/>
        <v>1096.9424351999999</v>
      </c>
      <c r="CM55" s="81">
        <f t="shared" si="391"/>
        <v>1096.9424351999999</v>
      </c>
      <c r="CN55" s="58">
        <f t="shared" ref="CN55" si="392">CM54</f>
        <v>1179.9218386999999</v>
      </c>
      <c r="CO55" s="58">
        <f t="shared" ref="CO55" si="393">CN54</f>
        <v>1179.9218386999999</v>
      </c>
      <c r="CP55" s="58">
        <f t="shared" ref="CP55" si="394">CO54</f>
        <v>1179.9218386999999</v>
      </c>
      <c r="CQ55" s="58">
        <f t="shared" ref="CQ55" si="395">CP54</f>
        <v>1179.9218386999999</v>
      </c>
      <c r="CR55" s="81">
        <f t="shared" ref="CR55" si="396">CQ54</f>
        <v>1179.9218386999999</v>
      </c>
      <c r="CS55" s="58"/>
      <c r="CT55" s="58"/>
      <c r="CU55" s="58"/>
      <c r="CV55" s="58"/>
      <c r="CW55" s="81"/>
      <c r="CX55" s="58"/>
      <c r="CY55" s="58"/>
      <c r="CZ55" s="58"/>
      <c r="DA55" s="58"/>
      <c r="DB55" s="81"/>
      <c r="DC55" s="58"/>
      <c r="DD55" s="58"/>
      <c r="DE55" s="58"/>
      <c r="DF55" s="58"/>
      <c r="DG55" s="81"/>
      <c r="DH55" s="58"/>
      <c r="DI55" s="58"/>
      <c r="DJ55" s="58"/>
      <c r="DK55" s="58"/>
      <c r="DL55" s="49"/>
    </row>
    <row r="56" spans="1:116" s="92" customFormat="1" x14ac:dyDescent="0.25">
      <c r="A56" s="153"/>
      <c r="B56" s="138"/>
      <c r="C56" s="141"/>
      <c r="D56" s="141"/>
      <c r="E56" s="141"/>
      <c r="F56" s="144"/>
      <c r="G56" s="28" t="s">
        <v>128</v>
      </c>
      <c r="H56" s="29" t="s">
        <v>54</v>
      </c>
      <c r="I56" s="48"/>
      <c r="J56" s="49"/>
      <c r="K56" s="49"/>
      <c r="L56" s="49"/>
      <c r="M56" s="49"/>
      <c r="N56" s="49"/>
      <c r="O56" s="49"/>
      <c r="P56" s="58"/>
      <c r="Q56" s="58"/>
      <c r="R56" s="58"/>
      <c r="S56" s="58"/>
      <c r="T56" s="81"/>
      <c r="U56" s="58"/>
      <c r="V56" s="58"/>
      <c r="W56" s="58"/>
      <c r="X56" s="58"/>
      <c r="Y56" s="81"/>
      <c r="Z56" s="58"/>
      <c r="AA56" s="58"/>
      <c r="AB56" s="58"/>
      <c r="AC56" s="58"/>
      <c r="AD56" s="49"/>
      <c r="AE56" s="58"/>
      <c r="AF56" s="58"/>
      <c r="AG56" s="58"/>
      <c r="AH56" s="58"/>
      <c r="AI56" s="49"/>
      <c r="AJ56" s="58"/>
      <c r="AK56" s="58"/>
      <c r="AL56" s="58"/>
      <c r="AM56" s="58"/>
      <c r="AN56" s="58"/>
      <c r="AO56" s="81"/>
      <c r="AP56" s="58"/>
      <c r="AQ56" s="58"/>
      <c r="AR56" s="58"/>
      <c r="AS56" s="58"/>
      <c r="AT56" s="58"/>
      <c r="AU56" s="58"/>
      <c r="AV56" s="49"/>
      <c r="AW56" s="58"/>
      <c r="AX56" s="58"/>
      <c r="AY56" s="58"/>
      <c r="AZ56" s="58"/>
      <c r="BA56" s="58"/>
      <c r="BB56" s="49">
        <v>0</v>
      </c>
      <c r="BC56" s="58">
        <f>BB54</f>
        <v>14.329875300000001</v>
      </c>
      <c r="BD56" s="58">
        <f t="shared" ref="BD56:CR56" si="397">BC54</f>
        <v>14.329875300000001</v>
      </c>
      <c r="BE56" s="58">
        <f t="shared" si="397"/>
        <v>14.329875300000001</v>
      </c>
      <c r="BF56" s="58">
        <f t="shared" si="397"/>
        <v>14.329875300000001</v>
      </c>
      <c r="BG56" s="81">
        <f t="shared" si="397"/>
        <v>14.329875300000001</v>
      </c>
      <c r="BH56" s="58">
        <f t="shared" si="397"/>
        <v>85.979376500000001</v>
      </c>
      <c r="BI56" s="58">
        <f t="shared" si="397"/>
        <v>85.979376500000001</v>
      </c>
      <c r="BJ56" s="58">
        <f t="shared" si="397"/>
        <v>85.979376500000001</v>
      </c>
      <c r="BK56" s="58">
        <f t="shared" si="397"/>
        <v>85.979376500000001</v>
      </c>
      <c r="BL56" s="81">
        <f t="shared" si="397"/>
        <v>85.979376500000001</v>
      </c>
      <c r="BM56" s="58">
        <f t="shared" si="397"/>
        <v>184.75213340588235</v>
      </c>
      <c r="BN56" s="58">
        <f t="shared" si="397"/>
        <v>184.75213340588235</v>
      </c>
      <c r="BO56" s="58">
        <f t="shared" si="397"/>
        <v>184.75213340588235</v>
      </c>
      <c r="BP56" s="58">
        <f t="shared" si="397"/>
        <v>184.75213340588235</v>
      </c>
      <c r="BQ56" s="58">
        <f t="shared" si="397"/>
        <v>184.75213340588235</v>
      </c>
      <c r="BR56" s="58">
        <f t="shared" si="397"/>
        <v>184.75213340588235</v>
      </c>
      <c r="BS56" s="58">
        <f t="shared" si="397"/>
        <v>184.75213340588235</v>
      </c>
      <c r="BT56" s="58">
        <f t="shared" si="397"/>
        <v>184.75213340588235</v>
      </c>
      <c r="BU56" s="58">
        <f t="shared" si="397"/>
        <v>184.75213340588235</v>
      </c>
      <c r="BV56" s="81">
        <f t="shared" si="397"/>
        <v>184.75213340588235</v>
      </c>
      <c r="BW56" s="58">
        <f t="shared" si="397"/>
        <v>599.28469046470582</v>
      </c>
      <c r="BX56" s="58">
        <f t="shared" si="397"/>
        <v>599.28469046470582</v>
      </c>
      <c r="BY56" s="58">
        <f t="shared" si="397"/>
        <v>599.28469046470582</v>
      </c>
      <c r="BZ56" s="58">
        <f t="shared" si="397"/>
        <v>599.28469046470582</v>
      </c>
      <c r="CA56" s="58">
        <f t="shared" si="397"/>
        <v>599.28469046470582</v>
      </c>
      <c r="CB56" s="58">
        <f t="shared" si="397"/>
        <v>599.28469046470582</v>
      </c>
      <c r="CC56" s="49">
        <f t="shared" si="397"/>
        <v>599.28469046470582</v>
      </c>
      <c r="CD56" s="58">
        <f t="shared" si="397"/>
        <v>889.49392644999989</v>
      </c>
      <c r="CE56" s="58">
        <f t="shared" si="397"/>
        <v>889.49392644999989</v>
      </c>
      <c r="CF56" s="58">
        <f t="shared" si="397"/>
        <v>889.49392644999989</v>
      </c>
      <c r="CG56" s="58">
        <f t="shared" si="397"/>
        <v>889.49392644999989</v>
      </c>
      <c r="CH56" s="81">
        <f t="shared" si="397"/>
        <v>889.49392644999989</v>
      </c>
      <c r="CI56" s="58">
        <f t="shared" si="397"/>
        <v>1096.9424351999999</v>
      </c>
      <c r="CJ56" s="58">
        <f t="shared" si="397"/>
        <v>1096.9424351999999</v>
      </c>
      <c r="CK56" s="58">
        <f t="shared" si="397"/>
        <v>1096.9424351999999</v>
      </c>
      <c r="CL56" s="58">
        <f t="shared" si="397"/>
        <v>1096.9424351999999</v>
      </c>
      <c r="CM56" s="81">
        <f t="shared" si="397"/>
        <v>1096.9424351999999</v>
      </c>
      <c r="CN56" s="58">
        <f t="shared" si="397"/>
        <v>1179.9218386999999</v>
      </c>
      <c r="CO56" s="58">
        <f t="shared" si="397"/>
        <v>1179.9218386999999</v>
      </c>
      <c r="CP56" s="58">
        <f t="shared" si="397"/>
        <v>1179.9218386999999</v>
      </c>
      <c r="CQ56" s="58">
        <f t="shared" si="397"/>
        <v>1179.9218386999999</v>
      </c>
      <c r="CR56" s="81">
        <f t="shared" si="397"/>
        <v>1179.9218386999999</v>
      </c>
      <c r="CS56" s="58"/>
      <c r="CT56" s="58"/>
      <c r="CU56" s="58"/>
      <c r="CV56" s="58"/>
      <c r="CW56" s="81"/>
      <c r="CX56" s="58"/>
      <c r="CY56" s="58"/>
      <c r="CZ56" s="58"/>
      <c r="DA56" s="58"/>
      <c r="DB56" s="81"/>
      <c r="DC56" s="58"/>
      <c r="DD56" s="58"/>
      <c r="DE56" s="58"/>
      <c r="DF56" s="58"/>
      <c r="DG56" s="81"/>
      <c r="DH56" s="58"/>
      <c r="DI56" s="58"/>
      <c r="DJ56" s="58"/>
      <c r="DK56" s="58"/>
      <c r="DL56" s="49"/>
    </row>
    <row r="57" spans="1:116" s="92" customFormat="1" x14ac:dyDescent="0.25">
      <c r="A57" s="153"/>
      <c r="B57" s="138"/>
      <c r="C57" s="141"/>
      <c r="D57" s="141"/>
      <c r="E57" s="141"/>
      <c r="F57" s="144"/>
      <c r="G57" s="28" t="s">
        <v>232</v>
      </c>
      <c r="H57" s="29" t="s">
        <v>55</v>
      </c>
      <c r="I57" s="48"/>
      <c r="J57" s="49"/>
      <c r="K57" s="49"/>
      <c r="L57" s="49"/>
      <c r="M57" s="49"/>
      <c r="N57" s="49"/>
      <c r="O57" s="49"/>
      <c r="P57" s="58"/>
      <c r="Q57" s="58"/>
      <c r="R57" s="58"/>
      <c r="S57" s="58"/>
      <c r="T57" s="81"/>
      <c r="U57" s="58"/>
      <c r="V57" s="58"/>
      <c r="W57" s="58"/>
      <c r="X57" s="58"/>
      <c r="Y57" s="81"/>
      <c r="Z57" s="58"/>
      <c r="AA57" s="58"/>
      <c r="AB57" s="58"/>
      <c r="AC57" s="58"/>
      <c r="AD57" s="49"/>
      <c r="AE57" s="58"/>
      <c r="AF57" s="58"/>
      <c r="AG57" s="58"/>
      <c r="AH57" s="58"/>
      <c r="AI57" s="49"/>
      <c r="AJ57" s="58"/>
      <c r="AK57" s="58"/>
      <c r="AL57" s="58"/>
      <c r="AM57" s="58"/>
      <c r="AN57" s="58"/>
      <c r="AO57" s="81"/>
      <c r="AP57" s="58"/>
      <c r="AQ57" s="58"/>
      <c r="AR57" s="58"/>
      <c r="AS57" s="58"/>
      <c r="AT57" s="58"/>
      <c r="AU57" s="58"/>
      <c r="AV57" s="49"/>
      <c r="AW57" s="58"/>
      <c r="AX57" s="58"/>
      <c r="AY57" s="58"/>
      <c r="AZ57" s="58"/>
      <c r="BA57" s="58"/>
      <c r="BB57" s="49">
        <v>0</v>
      </c>
      <c r="BC57" s="58">
        <f>BB54</f>
        <v>14.329875300000001</v>
      </c>
      <c r="BD57" s="58">
        <f t="shared" ref="BD57:CM57" si="398">BC54</f>
        <v>14.329875300000001</v>
      </c>
      <c r="BE57" s="58">
        <f t="shared" si="398"/>
        <v>14.329875300000001</v>
      </c>
      <c r="BF57" s="58">
        <f t="shared" si="398"/>
        <v>14.329875300000001</v>
      </c>
      <c r="BG57" s="81">
        <f t="shared" si="398"/>
        <v>14.329875300000001</v>
      </c>
      <c r="BH57" s="58">
        <f t="shared" si="398"/>
        <v>85.979376500000001</v>
      </c>
      <c r="BI57" s="58">
        <f t="shared" si="398"/>
        <v>85.979376500000001</v>
      </c>
      <c r="BJ57" s="58">
        <f t="shared" si="398"/>
        <v>85.979376500000001</v>
      </c>
      <c r="BK57" s="58">
        <f t="shared" si="398"/>
        <v>85.979376500000001</v>
      </c>
      <c r="BL57" s="81">
        <f t="shared" si="398"/>
        <v>85.979376500000001</v>
      </c>
      <c r="BM57" s="58">
        <f t="shared" si="398"/>
        <v>184.75213340588235</v>
      </c>
      <c r="BN57" s="58">
        <f t="shared" si="398"/>
        <v>184.75213340588235</v>
      </c>
      <c r="BO57" s="58">
        <f t="shared" si="398"/>
        <v>184.75213340588235</v>
      </c>
      <c r="BP57" s="58">
        <f t="shared" si="398"/>
        <v>184.75213340588235</v>
      </c>
      <c r="BQ57" s="58">
        <f t="shared" si="398"/>
        <v>184.75213340588235</v>
      </c>
      <c r="BR57" s="58">
        <f t="shared" si="398"/>
        <v>184.75213340588235</v>
      </c>
      <c r="BS57" s="58">
        <f t="shared" si="398"/>
        <v>184.75213340588235</v>
      </c>
      <c r="BT57" s="58">
        <f t="shared" si="398"/>
        <v>184.75213340588235</v>
      </c>
      <c r="BU57" s="58">
        <f t="shared" si="398"/>
        <v>184.75213340588235</v>
      </c>
      <c r="BV57" s="81">
        <f t="shared" si="398"/>
        <v>184.75213340588235</v>
      </c>
      <c r="BW57" s="58">
        <f t="shared" si="398"/>
        <v>599.28469046470582</v>
      </c>
      <c r="BX57" s="58">
        <f t="shared" si="398"/>
        <v>599.28469046470582</v>
      </c>
      <c r="BY57" s="58">
        <f t="shared" si="398"/>
        <v>599.28469046470582</v>
      </c>
      <c r="BZ57" s="58">
        <f t="shared" si="398"/>
        <v>599.28469046470582</v>
      </c>
      <c r="CA57" s="58">
        <f t="shared" si="398"/>
        <v>599.28469046470582</v>
      </c>
      <c r="CB57" s="58">
        <f t="shared" si="398"/>
        <v>599.28469046470582</v>
      </c>
      <c r="CC57" s="49">
        <f t="shared" si="398"/>
        <v>599.28469046470582</v>
      </c>
      <c r="CD57" s="58">
        <f t="shared" si="398"/>
        <v>889.49392644999989</v>
      </c>
      <c r="CE57" s="58">
        <f t="shared" si="398"/>
        <v>889.49392644999989</v>
      </c>
      <c r="CF57" s="58">
        <f t="shared" si="398"/>
        <v>889.49392644999989</v>
      </c>
      <c r="CG57" s="58">
        <f t="shared" si="398"/>
        <v>889.49392644999989</v>
      </c>
      <c r="CH57" s="81">
        <f t="shared" si="398"/>
        <v>889.49392644999989</v>
      </c>
      <c r="CI57" s="58">
        <f t="shared" si="398"/>
        <v>1096.9424351999999</v>
      </c>
      <c r="CJ57" s="58">
        <f t="shared" si="398"/>
        <v>1096.9424351999999</v>
      </c>
      <c r="CK57" s="58">
        <f t="shared" si="398"/>
        <v>1096.9424351999999</v>
      </c>
      <c r="CL57" s="58">
        <f t="shared" si="398"/>
        <v>1096.9424351999999</v>
      </c>
      <c r="CM57" s="81">
        <f t="shared" si="398"/>
        <v>1096.9424351999999</v>
      </c>
      <c r="CN57" s="58">
        <f t="shared" ref="CN57" si="399">CM54</f>
        <v>1179.9218386999999</v>
      </c>
      <c r="CO57" s="58">
        <f t="shared" ref="CO57" si="400">CN54</f>
        <v>1179.9218386999999</v>
      </c>
      <c r="CP57" s="58">
        <f t="shared" ref="CP57" si="401">CO54</f>
        <v>1179.9218386999999</v>
      </c>
      <c r="CQ57" s="58">
        <f t="shared" ref="CQ57" si="402">CP54</f>
        <v>1179.9218386999999</v>
      </c>
      <c r="CR57" s="81">
        <f t="shared" ref="CR57" si="403">CQ54</f>
        <v>1179.9218386999999</v>
      </c>
      <c r="CS57" s="58"/>
      <c r="CT57" s="58"/>
      <c r="CU57" s="58"/>
      <c r="CV57" s="58"/>
      <c r="CW57" s="81"/>
      <c r="CX57" s="58"/>
      <c r="CY57" s="58"/>
      <c r="CZ57" s="58"/>
      <c r="DA57" s="58"/>
      <c r="DB57" s="81"/>
      <c r="DC57" s="58"/>
      <c r="DD57" s="58"/>
      <c r="DE57" s="58"/>
      <c r="DF57" s="58"/>
      <c r="DG57" s="81"/>
      <c r="DH57" s="58"/>
      <c r="DI57" s="58"/>
      <c r="DJ57" s="58"/>
      <c r="DK57" s="58"/>
      <c r="DL57" s="49"/>
    </row>
    <row r="58" spans="1:116" s="92" customFormat="1" x14ac:dyDescent="0.25">
      <c r="A58" s="153"/>
      <c r="B58" s="138"/>
      <c r="C58" s="141"/>
      <c r="D58" s="141" t="s">
        <v>161</v>
      </c>
      <c r="E58" s="141">
        <v>895.48274545899994</v>
      </c>
      <c r="F58" s="144"/>
      <c r="G58" s="30" t="s">
        <v>126</v>
      </c>
      <c r="H58" s="31" t="s">
        <v>54</v>
      </c>
      <c r="I58" s="48"/>
      <c r="J58" s="49"/>
      <c r="K58" s="49"/>
      <c r="L58" s="49"/>
      <c r="M58" s="49"/>
      <c r="N58" s="49"/>
      <c r="O58" s="49"/>
      <c r="P58" s="58"/>
      <c r="Q58" s="58"/>
      <c r="R58" s="58"/>
      <c r="S58" s="58"/>
      <c r="T58" s="81"/>
      <c r="U58" s="58"/>
      <c r="V58" s="58"/>
      <c r="W58" s="58"/>
      <c r="X58" s="58"/>
      <c r="Y58" s="81"/>
      <c r="Z58" s="58"/>
      <c r="AA58" s="58"/>
      <c r="AB58" s="58"/>
      <c r="AC58" s="58"/>
      <c r="AD58" s="49"/>
      <c r="AE58" s="58"/>
      <c r="AF58" s="58"/>
      <c r="AG58" s="58"/>
      <c r="AH58" s="58"/>
      <c r="AI58" s="49"/>
      <c r="AJ58" s="58"/>
      <c r="AK58" s="58"/>
      <c r="AL58" s="58"/>
      <c r="AM58" s="58"/>
      <c r="AN58" s="58"/>
      <c r="AO58" s="81"/>
      <c r="AP58" s="58"/>
      <c r="AQ58" s="58"/>
      <c r="AR58" s="58"/>
      <c r="AS58" s="58"/>
      <c r="AT58" s="58"/>
      <c r="AU58" s="58"/>
      <c r="AV58" s="49"/>
      <c r="AW58" s="58"/>
      <c r="AX58" s="58"/>
      <c r="AY58" s="58"/>
      <c r="AZ58" s="58"/>
      <c r="BA58" s="58"/>
      <c r="BB58" s="49"/>
      <c r="BC58" s="58"/>
      <c r="BD58" s="58">
        <f>BC57</f>
        <v>14.329875300000001</v>
      </c>
      <c r="BE58" s="58">
        <f t="shared" ref="BE58:CR58" si="404">BD57</f>
        <v>14.329875300000001</v>
      </c>
      <c r="BF58" s="58">
        <f t="shared" si="404"/>
        <v>14.329875300000001</v>
      </c>
      <c r="BG58" s="81">
        <f t="shared" si="404"/>
        <v>14.329875300000001</v>
      </c>
      <c r="BH58" s="58">
        <f t="shared" si="404"/>
        <v>14.329875300000001</v>
      </c>
      <c r="BI58" s="58">
        <f t="shared" si="404"/>
        <v>85.979376500000001</v>
      </c>
      <c r="BJ58" s="58">
        <f t="shared" si="404"/>
        <v>85.979376500000001</v>
      </c>
      <c r="BK58" s="58">
        <f t="shared" si="404"/>
        <v>85.979376500000001</v>
      </c>
      <c r="BL58" s="81">
        <f t="shared" si="404"/>
        <v>85.979376500000001</v>
      </c>
      <c r="BM58" s="58">
        <f t="shared" si="404"/>
        <v>85.979376500000001</v>
      </c>
      <c r="BN58" s="58">
        <f t="shared" si="404"/>
        <v>184.75213340588235</v>
      </c>
      <c r="BO58" s="58">
        <f t="shared" si="404"/>
        <v>184.75213340588235</v>
      </c>
      <c r="BP58" s="58">
        <f t="shared" si="404"/>
        <v>184.75213340588235</v>
      </c>
      <c r="BQ58" s="58">
        <f t="shared" si="404"/>
        <v>184.75213340588235</v>
      </c>
      <c r="BR58" s="58">
        <f t="shared" si="404"/>
        <v>184.75213340588235</v>
      </c>
      <c r="BS58" s="58">
        <f t="shared" si="404"/>
        <v>184.75213340588235</v>
      </c>
      <c r="BT58" s="58">
        <f t="shared" si="404"/>
        <v>184.75213340588235</v>
      </c>
      <c r="BU58" s="58">
        <f t="shared" si="404"/>
        <v>184.75213340588235</v>
      </c>
      <c r="BV58" s="81">
        <f t="shared" si="404"/>
        <v>184.75213340588235</v>
      </c>
      <c r="BW58" s="58">
        <f t="shared" si="404"/>
        <v>184.75213340588235</v>
      </c>
      <c r="BX58" s="58">
        <f t="shared" si="404"/>
        <v>599.28469046470582</v>
      </c>
      <c r="BY58" s="58">
        <f t="shared" si="404"/>
        <v>599.28469046470582</v>
      </c>
      <c r="BZ58" s="58">
        <f t="shared" si="404"/>
        <v>599.28469046470582</v>
      </c>
      <c r="CA58" s="58">
        <f t="shared" si="404"/>
        <v>599.28469046470582</v>
      </c>
      <c r="CB58" s="58">
        <f t="shared" si="404"/>
        <v>599.28469046470582</v>
      </c>
      <c r="CC58" s="49">
        <f t="shared" si="404"/>
        <v>599.28469046470582</v>
      </c>
      <c r="CD58" s="58">
        <f t="shared" si="404"/>
        <v>599.28469046470582</v>
      </c>
      <c r="CE58" s="58">
        <f t="shared" si="404"/>
        <v>889.49392644999989</v>
      </c>
      <c r="CF58" s="58">
        <f t="shared" si="404"/>
        <v>889.49392644999989</v>
      </c>
      <c r="CG58" s="58">
        <f t="shared" si="404"/>
        <v>889.49392644999989</v>
      </c>
      <c r="CH58" s="81">
        <f t="shared" si="404"/>
        <v>889.49392644999989</v>
      </c>
      <c r="CI58" s="58">
        <f t="shared" si="404"/>
        <v>889.49392644999989</v>
      </c>
      <c r="CJ58" s="58">
        <f t="shared" si="404"/>
        <v>1096.9424351999999</v>
      </c>
      <c r="CK58" s="58">
        <f t="shared" si="404"/>
        <v>1096.9424351999999</v>
      </c>
      <c r="CL58" s="58">
        <f t="shared" si="404"/>
        <v>1096.9424351999999</v>
      </c>
      <c r="CM58" s="81">
        <f t="shared" si="404"/>
        <v>1096.9424351999999</v>
      </c>
      <c r="CN58" s="58">
        <f t="shared" si="404"/>
        <v>1096.9424351999999</v>
      </c>
      <c r="CO58" s="58">
        <f t="shared" si="404"/>
        <v>1179.9218386999999</v>
      </c>
      <c r="CP58" s="58">
        <f t="shared" si="404"/>
        <v>1179.9218386999999</v>
      </c>
      <c r="CQ58" s="58">
        <f t="shared" si="404"/>
        <v>1179.9218386999999</v>
      </c>
      <c r="CR58" s="81">
        <f t="shared" si="404"/>
        <v>1179.9218386999999</v>
      </c>
      <c r="CS58" s="58"/>
      <c r="CT58" s="58"/>
      <c r="CU58" s="58"/>
      <c r="CV58" s="58"/>
      <c r="CW58" s="81"/>
      <c r="CX58" s="58"/>
      <c r="CY58" s="58"/>
      <c r="CZ58" s="58"/>
      <c r="DA58" s="58"/>
      <c r="DB58" s="81"/>
      <c r="DC58" s="58"/>
      <c r="DD58" s="58"/>
      <c r="DE58" s="58"/>
      <c r="DF58" s="58"/>
      <c r="DG58" s="81"/>
      <c r="DH58" s="58"/>
      <c r="DI58" s="58"/>
      <c r="DJ58" s="58"/>
      <c r="DK58" s="58"/>
      <c r="DL58" s="49"/>
    </row>
    <row r="59" spans="1:116" s="92" customFormat="1" x14ac:dyDescent="0.25">
      <c r="A59" s="153"/>
      <c r="B59" s="138"/>
      <c r="C59" s="141"/>
      <c r="D59" s="141"/>
      <c r="E59" s="141"/>
      <c r="F59" s="144"/>
      <c r="G59" s="30" t="s">
        <v>233</v>
      </c>
      <c r="H59" s="31" t="s">
        <v>56</v>
      </c>
      <c r="I59" s="48"/>
      <c r="J59" s="49"/>
      <c r="K59" s="49"/>
      <c r="L59" s="49"/>
      <c r="M59" s="49"/>
      <c r="N59" s="49"/>
      <c r="O59" s="49"/>
      <c r="P59" s="58"/>
      <c r="Q59" s="58"/>
      <c r="R59" s="58"/>
      <c r="S59" s="58"/>
      <c r="T59" s="81"/>
      <c r="U59" s="58"/>
      <c r="V59" s="58"/>
      <c r="W59" s="58"/>
      <c r="X59" s="58"/>
      <c r="Y59" s="81"/>
      <c r="Z59" s="58"/>
      <c r="AA59" s="58"/>
      <c r="AB59" s="58"/>
      <c r="AC59" s="58"/>
      <c r="AD59" s="49"/>
      <c r="AE59" s="58"/>
      <c r="AF59" s="58"/>
      <c r="AG59" s="58"/>
      <c r="AH59" s="58"/>
      <c r="AI59" s="49"/>
      <c r="AJ59" s="58"/>
      <c r="AK59" s="58"/>
      <c r="AL59" s="58"/>
      <c r="AM59" s="58"/>
      <c r="AN59" s="58"/>
      <c r="AO59" s="81"/>
      <c r="AP59" s="58"/>
      <c r="AQ59" s="58"/>
      <c r="AR59" s="58"/>
      <c r="AS59" s="58"/>
      <c r="AT59" s="58"/>
      <c r="AU59" s="58"/>
      <c r="AV59" s="49"/>
      <c r="AW59" s="58"/>
      <c r="AX59" s="58"/>
      <c r="AY59" s="58"/>
      <c r="AZ59" s="58"/>
      <c r="BA59" s="58"/>
      <c r="BB59" s="49"/>
      <c r="BC59" s="58"/>
      <c r="BD59" s="58"/>
      <c r="BE59" s="58">
        <f t="shared" ref="BE59:CM59" si="405">BD58</f>
        <v>14.329875300000001</v>
      </c>
      <c r="BF59" s="58">
        <f t="shared" si="405"/>
        <v>14.329875300000001</v>
      </c>
      <c r="BG59" s="81">
        <f t="shared" si="405"/>
        <v>14.329875300000001</v>
      </c>
      <c r="BH59" s="58">
        <f t="shared" si="405"/>
        <v>14.329875300000001</v>
      </c>
      <c r="BI59" s="58">
        <f t="shared" si="405"/>
        <v>14.329875300000001</v>
      </c>
      <c r="BJ59" s="58">
        <f t="shared" si="405"/>
        <v>85.979376500000001</v>
      </c>
      <c r="BK59" s="58">
        <f t="shared" si="405"/>
        <v>85.979376500000001</v>
      </c>
      <c r="BL59" s="81">
        <f t="shared" si="405"/>
        <v>85.979376500000001</v>
      </c>
      <c r="BM59" s="58">
        <f t="shared" si="405"/>
        <v>85.979376500000001</v>
      </c>
      <c r="BN59" s="58">
        <f t="shared" si="405"/>
        <v>85.979376500000001</v>
      </c>
      <c r="BO59" s="58">
        <f t="shared" si="405"/>
        <v>184.75213340588235</v>
      </c>
      <c r="BP59" s="58">
        <f t="shared" si="405"/>
        <v>184.75213340588235</v>
      </c>
      <c r="BQ59" s="58">
        <f t="shared" si="405"/>
        <v>184.75213340588235</v>
      </c>
      <c r="BR59" s="58">
        <f t="shared" si="405"/>
        <v>184.75213340588235</v>
      </c>
      <c r="BS59" s="58">
        <f t="shared" si="405"/>
        <v>184.75213340588235</v>
      </c>
      <c r="BT59" s="58">
        <f t="shared" si="405"/>
        <v>184.75213340588235</v>
      </c>
      <c r="BU59" s="58">
        <f t="shared" si="405"/>
        <v>184.75213340588235</v>
      </c>
      <c r="BV59" s="81">
        <f t="shared" si="405"/>
        <v>184.75213340588235</v>
      </c>
      <c r="BW59" s="58">
        <f t="shared" si="405"/>
        <v>184.75213340588235</v>
      </c>
      <c r="BX59" s="58">
        <f t="shared" si="405"/>
        <v>184.75213340588235</v>
      </c>
      <c r="BY59" s="58">
        <f t="shared" si="405"/>
        <v>599.28469046470582</v>
      </c>
      <c r="BZ59" s="58">
        <f t="shared" si="405"/>
        <v>599.28469046470582</v>
      </c>
      <c r="CA59" s="58">
        <f t="shared" si="405"/>
        <v>599.28469046470582</v>
      </c>
      <c r="CB59" s="58">
        <f t="shared" si="405"/>
        <v>599.28469046470582</v>
      </c>
      <c r="CC59" s="49">
        <f t="shared" si="405"/>
        <v>599.28469046470582</v>
      </c>
      <c r="CD59" s="58">
        <f t="shared" si="405"/>
        <v>599.28469046470582</v>
      </c>
      <c r="CE59" s="58">
        <f t="shared" si="405"/>
        <v>599.28469046470582</v>
      </c>
      <c r="CF59" s="58">
        <f t="shared" si="405"/>
        <v>889.49392644999989</v>
      </c>
      <c r="CG59" s="58">
        <f t="shared" si="405"/>
        <v>889.49392644999989</v>
      </c>
      <c r="CH59" s="81">
        <f t="shared" si="405"/>
        <v>889.49392644999989</v>
      </c>
      <c r="CI59" s="58">
        <f t="shared" si="405"/>
        <v>889.49392644999989</v>
      </c>
      <c r="CJ59" s="58">
        <f t="shared" si="405"/>
        <v>889.49392644999989</v>
      </c>
      <c r="CK59" s="58">
        <f t="shared" si="405"/>
        <v>1096.9424351999999</v>
      </c>
      <c r="CL59" s="58">
        <f t="shared" si="405"/>
        <v>1096.9424351999999</v>
      </c>
      <c r="CM59" s="81">
        <f t="shared" si="405"/>
        <v>1096.9424351999999</v>
      </c>
      <c r="CN59" s="58">
        <f t="shared" ref="CN59" si="406">CM58</f>
        <v>1096.9424351999999</v>
      </c>
      <c r="CO59" s="58">
        <f t="shared" ref="CO59" si="407">CN58</f>
        <v>1096.9424351999999</v>
      </c>
      <c r="CP59" s="58">
        <f t="shared" ref="CP59" si="408">CO58</f>
        <v>1179.9218386999999</v>
      </c>
      <c r="CQ59" s="58">
        <f t="shared" ref="CQ59" si="409">CP58</f>
        <v>1179.9218386999999</v>
      </c>
      <c r="CR59" s="81">
        <f t="shared" ref="CR59" si="410">CQ58</f>
        <v>1179.9218386999999</v>
      </c>
      <c r="CS59" s="58"/>
      <c r="CT59" s="58"/>
      <c r="CU59" s="58"/>
      <c r="CV59" s="58"/>
      <c r="CW59" s="81"/>
      <c r="CX59" s="58"/>
      <c r="CY59" s="58"/>
      <c r="CZ59" s="58"/>
      <c r="DA59" s="58"/>
      <c r="DB59" s="81"/>
      <c r="DC59" s="58"/>
      <c r="DD59" s="58"/>
      <c r="DE59" s="58"/>
      <c r="DF59" s="58"/>
      <c r="DG59" s="81"/>
      <c r="DH59" s="58"/>
      <c r="DI59" s="58"/>
      <c r="DJ59" s="58"/>
      <c r="DK59" s="58"/>
      <c r="DL59" s="49"/>
    </row>
    <row r="60" spans="1:116" s="92" customFormat="1" x14ac:dyDescent="0.25">
      <c r="A60" s="153"/>
      <c r="B60" s="138"/>
      <c r="C60" s="141"/>
      <c r="D60" s="141"/>
      <c r="E60" s="141"/>
      <c r="F60" s="144"/>
      <c r="G60" s="32" t="s">
        <v>135</v>
      </c>
      <c r="H60" s="33" t="s">
        <v>57</v>
      </c>
      <c r="I60" s="48"/>
      <c r="J60" s="49"/>
      <c r="K60" s="49"/>
      <c r="L60" s="49"/>
      <c r="M60" s="49"/>
      <c r="N60" s="49"/>
      <c r="O60" s="49"/>
      <c r="P60" s="58"/>
      <c r="Q60" s="58"/>
      <c r="R60" s="58"/>
      <c r="S60" s="58"/>
      <c r="T60" s="81"/>
      <c r="U60" s="58"/>
      <c r="V60" s="58"/>
      <c r="W60" s="58"/>
      <c r="X60" s="58"/>
      <c r="Y60" s="81"/>
      <c r="Z60" s="58"/>
      <c r="AA60" s="58"/>
      <c r="AB60" s="58"/>
      <c r="AC60" s="58"/>
      <c r="AD60" s="49"/>
      <c r="AE60" s="58"/>
      <c r="AF60" s="58"/>
      <c r="AG60" s="58"/>
      <c r="AH60" s="58"/>
      <c r="AI60" s="49"/>
      <c r="AJ60" s="58"/>
      <c r="AK60" s="58"/>
      <c r="AL60" s="58"/>
      <c r="AM60" s="58"/>
      <c r="AN60" s="58"/>
      <c r="AO60" s="81"/>
      <c r="AP60" s="58"/>
      <c r="AQ60" s="58"/>
      <c r="AR60" s="58"/>
      <c r="AS60" s="58"/>
      <c r="AT60" s="58"/>
      <c r="AU60" s="58"/>
      <c r="AV60" s="49"/>
      <c r="AW60" s="58"/>
      <c r="AX60" s="58"/>
      <c r="AY60" s="58"/>
      <c r="AZ60" s="58"/>
      <c r="BA60" s="58"/>
      <c r="BB60" s="49"/>
      <c r="BC60" s="58"/>
      <c r="BD60" s="58"/>
      <c r="BE60" s="58"/>
      <c r="BF60" s="58"/>
      <c r="BG60" s="81"/>
      <c r="BH60" s="58"/>
      <c r="BI60" s="58"/>
      <c r="BJ60" s="58">
        <f>BE59</f>
        <v>14.329875300000001</v>
      </c>
      <c r="BK60" s="58">
        <f>BF59</f>
        <v>14.329875300000001</v>
      </c>
      <c r="BL60" s="81">
        <f t="shared" ref="BL60:CM61" si="411">BG59</f>
        <v>14.329875300000001</v>
      </c>
      <c r="BM60" s="58">
        <f t="shared" si="411"/>
        <v>14.329875300000001</v>
      </c>
      <c r="BN60" s="58">
        <f t="shared" si="411"/>
        <v>14.329875300000001</v>
      </c>
      <c r="BO60" s="58">
        <f t="shared" si="411"/>
        <v>85.979376500000001</v>
      </c>
      <c r="BP60" s="58">
        <f t="shared" si="411"/>
        <v>85.979376500000001</v>
      </c>
      <c r="BQ60" s="58">
        <f t="shared" si="411"/>
        <v>85.979376500000001</v>
      </c>
      <c r="BR60" s="58">
        <f t="shared" si="411"/>
        <v>85.979376500000001</v>
      </c>
      <c r="BS60" s="58">
        <f t="shared" si="411"/>
        <v>85.979376500000001</v>
      </c>
      <c r="BT60" s="58">
        <f t="shared" si="411"/>
        <v>184.75213340588235</v>
      </c>
      <c r="BU60" s="58">
        <f t="shared" si="411"/>
        <v>184.75213340588235</v>
      </c>
      <c r="BV60" s="81">
        <f t="shared" si="411"/>
        <v>184.75213340588235</v>
      </c>
      <c r="BW60" s="58">
        <f t="shared" si="411"/>
        <v>184.75213340588235</v>
      </c>
      <c r="BX60" s="58">
        <f t="shared" si="411"/>
        <v>184.75213340588235</v>
      </c>
      <c r="BY60" s="58">
        <f t="shared" si="411"/>
        <v>184.75213340588235</v>
      </c>
      <c r="BZ60" s="58">
        <f t="shared" si="411"/>
        <v>184.75213340588235</v>
      </c>
      <c r="CA60" s="58">
        <f t="shared" si="411"/>
        <v>184.75213340588235</v>
      </c>
      <c r="CB60" s="58">
        <f t="shared" si="411"/>
        <v>184.75213340588235</v>
      </c>
      <c r="CC60" s="49">
        <f t="shared" si="411"/>
        <v>184.75213340588235</v>
      </c>
      <c r="CD60" s="58">
        <f t="shared" si="411"/>
        <v>599.28469046470582</v>
      </c>
      <c r="CE60" s="58">
        <f t="shared" si="411"/>
        <v>599.28469046470582</v>
      </c>
      <c r="CF60" s="58">
        <f t="shared" si="411"/>
        <v>599.28469046470582</v>
      </c>
      <c r="CG60" s="58">
        <f t="shared" si="411"/>
        <v>599.28469046470582</v>
      </c>
      <c r="CH60" s="81">
        <f t="shared" si="411"/>
        <v>599.28469046470582</v>
      </c>
      <c r="CI60" s="58">
        <f t="shared" si="411"/>
        <v>599.28469046470582</v>
      </c>
      <c r="CJ60" s="58">
        <f t="shared" si="411"/>
        <v>599.28469046470582</v>
      </c>
      <c r="CK60" s="58">
        <f t="shared" si="411"/>
        <v>889.49392644999989</v>
      </c>
      <c r="CL60" s="58">
        <f t="shared" si="411"/>
        <v>889.49392644999989</v>
      </c>
      <c r="CM60" s="81">
        <f t="shared" si="411"/>
        <v>889.49392644999989</v>
      </c>
      <c r="CN60" s="58">
        <f t="shared" ref="CN60:CN61" si="412">CI59</f>
        <v>889.49392644999989</v>
      </c>
      <c r="CO60" s="58">
        <f t="shared" ref="CO60:CO61" si="413">CJ59</f>
        <v>889.49392644999989</v>
      </c>
      <c r="CP60" s="58">
        <f t="shared" ref="CP60:CP61" si="414">CK59</f>
        <v>1096.9424351999999</v>
      </c>
      <c r="CQ60" s="58">
        <f t="shared" ref="CQ60:CQ61" si="415">CL59</f>
        <v>1096.9424351999999</v>
      </c>
      <c r="CR60" s="81">
        <f t="shared" ref="CR60:CR61" si="416">CM59</f>
        <v>1096.9424351999999</v>
      </c>
      <c r="CS60" s="58">
        <f t="shared" ref="CS60:CS61" si="417">CN59</f>
        <v>1096.9424351999999</v>
      </c>
      <c r="CT60" s="58">
        <f t="shared" ref="CT60:CT61" si="418">CO59</f>
        <v>1096.9424351999999</v>
      </c>
      <c r="CU60" s="58">
        <f t="shared" ref="CU60:CU61" si="419">CP59</f>
        <v>1179.9218386999999</v>
      </c>
      <c r="CV60" s="58">
        <f t="shared" ref="CV60:CV61" si="420">CQ59</f>
        <v>1179.9218386999999</v>
      </c>
      <c r="CW60" s="81">
        <f>CR59</f>
        <v>1179.9218386999999</v>
      </c>
      <c r="CX60" s="58"/>
      <c r="CY60" s="58"/>
      <c r="CZ60" s="58"/>
      <c r="DA60" s="58"/>
      <c r="DB60" s="81"/>
      <c r="DC60" s="58"/>
      <c r="DD60" s="58"/>
      <c r="DE60" s="58"/>
      <c r="DF60" s="58"/>
      <c r="DG60" s="81"/>
      <c r="DH60" s="58"/>
      <c r="DI60" s="58"/>
      <c r="DJ60" s="58"/>
      <c r="DK60" s="58"/>
      <c r="DL60" s="49"/>
    </row>
    <row r="61" spans="1:116" s="92" customFormat="1" x14ac:dyDescent="0.25">
      <c r="A61" s="153"/>
      <c r="B61" s="138"/>
      <c r="C61" s="141"/>
      <c r="D61" s="141" t="s">
        <v>162</v>
      </c>
      <c r="E61" s="141">
        <v>217.768026738</v>
      </c>
      <c r="F61" s="144"/>
      <c r="G61" s="32" t="s">
        <v>235</v>
      </c>
      <c r="H61" s="33" t="s">
        <v>57</v>
      </c>
      <c r="I61" s="48"/>
      <c r="J61" s="49"/>
      <c r="K61" s="49"/>
      <c r="L61" s="49"/>
      <c r="M61" s="49"/>
      <c r="N61" s="49"/>
      <c r="O61" s="49"/>
      <c r="P61" s="58"/>
      <c r="Q61" s="58"/>
      <c r="R61" s="58"/>
      <c r="S61" s="58"/>
      <c r="T61" s="81"/>
      <c r="U61" s="58"/>
      <c r="V61" s="58"/>
      <c r="W61" s="58"/>
      <c r="X61" s="58"/>
      <c r="Y61" s="81"/>
      <c r="Z61" s="58"/>
      <c r="AA61" s="58"/>
      <c r="AB61" s="58"/>
      <c r="AC61" s="58"/>
      <c r="AD61" s="49"/>
      <c r="AE61" s="58"/>
      <c r="AF61" s="58"/>
      <c r="AG61" s="58"/>
      <c r="AH61" s="58"/>
      <c r="AI61" s="49"/>
      <c r="AJ61" s="58"/>
      <c r="AK61" s="58"/>
      <c r="AL61" s="58"/>
      <c r="AM61" s="58"/>
      <c r="AN61" s="58"/>
      <c r="AO61" s="81"/>
      <c r="AP61" s="58"/>
      <c r="AQ61" s="58"/>
      <c r="AR61" s="58"/>
      <c r="AS61" s="58"/>
      <c r="AT61" s="58"/>
      <c r="AU61" s="58"/>
      <c r="AV61" s="49"/>
      <c r="AW61" s="58"/>
      <c r="AX61" s="58"/>
      <c r="AY61" s="58"/>
      <c r="AZ61" s="58"/>
      <c r="BA61" s="58"/>
      <c r="BB61" s="49"/>
      <c r="BC61" s="58"/>
      <c r="BD61" s="58"/>
      <c r="BE61" s="58"/>
      <c r="BF61" s="58"/>
      <c r="BG61" s="81"/>
      <c r="BH61" s="58"/>
      <c r="BI61" s="58"/>
      <c r="BJ61" s="58"/>
      <c r="BK61" s="58"/>
      <c r="BL61" s="81"/>
      <c r="BM61" s="58"/>
      <c r="BN61" s="58"/>
      <c r="BO61" s="58">
        <f t="shared" si="411"/>
        <v>14.329875300000001</v>
      </c>
      <c r="BP61" s="58">
        <f t="shared" si="411"/>
        <v>14.329875300000001</v>
      </c>
      <c r="BQ61" s="58">
        <f t="shared" si="411"/>
        <v>14.329875300000001</v>
      </c>
      <c r="BR61" s="58">
        <f t="shared" si="411"/>
        <v>14.329875300000001</v>
      </c>
      <c r="BS61" s="58">
        <f t="shared" si="411"/>
        <v>14.329875300000001</v>
      </c>
      <c r="BT61" s="58">
        <f t="shared" si="411"/>
        <v>85.979376500000001</v>
      </c>
      <c r="BU61" s="58">
        <f t="shared" si="411"/>
        <v>85.979376500000001</v>
      </c>
      <c r="BV61" s="81">
        <f t="shared" si="411"/>
        <v>85.979376500000001</v>
      </c>
      <c r="BW61" s="58">
        <f t="shared" si="411"/>
        <v>85.979376500000001</v>
      </c>
      <c r="BX61" s="58">
        <f t="shared" si="411"/>
        <v>85.979376500000001</v>
      </c>
      <c r="BY61" s="58">
        <f t="shared" si="411"/>
        <v>184.75213340588235</v>
      </c>
      <c r="BZ61" s="58">
        <f t="shared" si="411"/>
        <v>184.75213340588235</v>
      </c>
      <c r="CA61" s="58">
        <f t="shared" si="411"/>
        <v>184.75213340588235</v>
      </c>
      <c r="CB61" s="58">
        <f t="shared" si="411"/>
        <v>184.75213340588235</v>
      </c>
      <c r="CC61" s="49">
        <f t="shared" si="411"/>
        <v>184.75213340588235</v>
      </c>
      <c r="CD61" s="58">
        <f t="shared" si="411"/>
        <v>184.75213340588235</v>
      </c>
      <c r="CE61" s="58">
        <f t="shared" si="411"/>
        <v>184.75213340588235</v>
      </c>
      <c r="CF61" s="58">
        <f t="shared" si="411"/>
        <v>184.75213340588235</v>
      </c>
      <c r="CG61" s="58">
        <f t="shared" si="411"/>
        <v>184.75213340588235</v>
      </c>
      <c r="CH61" s="81">
        <f t="shared" si="411"/>
        <v>184.75213340588235</v>
      </c>
      <c r="CI61" s="58">
        <f t="shared" si="411"/>
        <v>599.28469046470582</v>
      </c>
      <c r="CJ61" s="58">
        <f t="shared" si="411"/>
        <v>599.28469046470582</v>
      </c>
      <c r="CK61" s="58">
        <f t="shared" si="411"/>
        <v>599.28469046470582</v>
      </c>
      <c r="CL61" s="58">
        <f t="shared" si="411"/>
        <v>599.28469046470582</v>
      </c>
      <c r="CM61" s="81">
        <f t="shared" si="411"/>
        <v>599.28469046470582</v>
      </c>
      <c r="CN61" s="58">
        <f t="shared" si="412"/>
        <v>599.28469046470582</v>
      </c>
      <c r="CO61" s="58">
        <f t="shared" si="413"/>
        <v>599.28469046470582</v>
      </c>
      <c r="CP61" s="58">
        <f t="shared" si="414"/>
        <v>889.49392644999989</v>
      </c>
      <c r="CQ61" s="58">
        <f t="shared" si="415"/>
        <v>889.49392644999989</v>
      </c>
      <c r="CR61" s="81">
        <f t="shared" si="416"/>
        <v>889.49392644999989</v>
      </c>
      <c r="CS61" s="58">
        <f t="shared" si="417"/>
        <v>889.49392644999989</v>
      </c>
      <c r="CT61" s="58">
        <f t="shared" si="418"/>
        <v>889.49392644999989</v>
      </c>
      <c r="CU61" s="58">
        <f t="shared" si="419"/>
        <v>1096.9424351999999</v>
      </c>
      <c r="CV61" s="58">
        <f t="shared" si="420"/>
        <v>1096.9424351999999</v>
      </c>
      <c r="CW61" s="81">
        <f t="shared" ref="CW61" si="421">CR60</f>
        <v>1096.9424351999999</v>
      </c>
      <c r="CX61" s="58">
        <f t="shared" ref="CX61" si="422">CS60</f>
        <v>1096.9424351999999</v>
      </c>
      <c r="CY61" s="58">
        <f t="shared" ref="CY61" si="423">CT60</f>
        <v>1096.9424351999999</v>
      </c>
      <c r="CZ61" s="58">
        <f t="shared" ref="CZ61" si="424">CU60</f>
        <v>1179.9218386999999</v>
      </c>
      <c r="DA61" s="58">
        <f t="shared" ref="DA61" si="425">CV60</f>
        <v>1179.9218386999999</v>
      </c>
      <c r="DB61" s="81">
        <f>CW60</f>
        <v>1179.9218386999999</v>
      </c>
      <c r="DC61" s="58">
        <v>1179.9217140000001</v>
      </c>
      <c r="DD61" s="58">
        <v>1179.9217140000001</v>
      </c>
      <c r="DE61" s="58">
        <v>1179.9217140000001</v>
      </c>
      <c r="DF61" s="58">
        <v>1179.9217140000001</v>
      </c>
      <c r="DG61" s="81">
        <v>1179.9217140000001</v>
      </c>
      <c r="DH61" s="58">
        <v>1179.9217140000001</v>
      </c>
      <c r="DI61" s="58">
        <v>1179.9217140000001</v>
      </c>
      <c r="DJ61" s="58">
        <v>1179.9217140000001</v>
      </c>
      <c r="DK61" s="58">
        <v>1179.9217140000001</v>
      </c>
      <c r="DL61" s="49">
        <v>1179.9217140000001</v>
      </c>
    </row>
    <row r="62" spans="1:116" s="92" customFormat="1" x14ac:dyDescent="0.25">
      <c r="A62" s="153"/>
      <c r="B62" s="138"/>
      <c r="C62" s="141"/>
      <c r="D62" s="141"/>
      <c r="E62" s="141"/>
      <c r="F62" s="144"/>
      <c r="G62" s="34"/>
      <c r="H62" s="35"/>
      <c r="I62" s="48"/>
      <c r="J62" s="49"/>
      <c r="K62" s="49"/>
      <c r="L62" s="49"/>
      <c r="M62" s="49"/>
      <c r="N62" s="49"/>
      <c r="O62" s="49"/>
      <c r="P62" s="58"/>
      <c r="Q62" s="58"/>
      <c r="R62" s="58"/>
      <c r="S62" s="58"/>
      <c r="T62" s="81"/>
      <c r="U62" s="58"/>
      <c r="V62" s="58"/>
      <c r="W62" s="58"/>
      <c r="X62" s="58"/>
      <c r="Y62" s="81"/>
      <c r="Z62" s="58"/>
      <c r="AA62" s="58"/>
      <c r="AB62" s="58"/>
      <c r="AC62" s="58"/>
      <c r="AD62" s="49"/>
      <c r="AE62" s="58"/>
      <c r="AF62" s="58"/>
      <c r="AG62" s="58"/>
      <c r="AH62" s="58"/>
      <c r="AI62" s="49"/>
      <c r="AJ62" s="58"/>
      <c r="AK62" s="58"/>
      <c r="AL62" s="58"/>
      <c r="AM62" s="58"/>
      <c r="AN62" s="58"/>
      <c r="AO62" s="81"/>
      <c r="AP62" s="58"/>
      <c r="AQ62" s="58"/>
      <c r="AR62" s="58"/>
      <c r="AS62" s="58"/>
      <c r="AT62" s="58"/>
      <c r="AU62" s="58"/>
      <c r="AV62" s="49"/>
      <c r="AW62" s="58"/>
      <c r="AX62" s="58"/>
      <c r="AY62" s="58"/>
      <c r="AZ62" s="58"/>
      <c r="BA62" s="58"/>
      <c r="BB62" s="49"/>
      <c r="BC62" s="58"/>
      <c r="BD62" s="58"/>
      <c r="BE62" s="58"/>
      <c r="BF62" s="58"/>
      <c r="BG62" s="81"/>
      <c r="BH62" s="58"/>
      <c r="BI62" s="58"/>
      <c r="BJ62" s="58"/>
      <c r="BK62" s="58"/>
      <c r="BL62" s="81"/>
      <c r="BM62" s="58"/>
      <c r="BN62" s="58"/>
      <c r="BO62" s="58"/>
      <c r="BP62" s="58"/>
      <c r="BQ62" s="58"/>
      <c r="BR62" s="58"/>
      <c r="BS62" s="58"/>
      <c r="BT62" s="58"/>
      <c r="BU62" s="58"/>
      <c r="BV62" s="81"/>
      <c r="BW62" s="58"/>
      <c r="BX62" s="58"/>
      <c r="BY62" s="58"/>
      <c r="BZ62" s="58"/>
      <c r="CA62" s="58"/>
      <c r="CB62" s="58"/>
      <c r="CC62" s="49"/>
      <c r="CD62" s="58"/>
      <c r="CE62" s="58"/>
      <c r="CF62" s="58"/>
      <c r="CG62" s="58"/>
      <c r="CH62" s="81"/>
      <c r="CI62" s="58"/>
      <c r="CJ62" s="58"/>
      <c r="CK62" s="58"/>
      <c r="CL62" s="58"/>
      <c r="CM62" s="81"/>
      <c r="CN62" s="58"/>
      <c r="CO62" s="58"/>
      <c r="CP62" s="58"/>
      <c r="CQ62" s="58"/>
      <c r="CR62" s="81"/>
      <c r="CS62" s="58"/>
      <c r="CT62" s="58"/>
      <c r="CU62" s="58"/>
      <c r="CV62" s="58"/>
      <c r="CW62" s="81"/>
      <c r="CX62" s="58"/>
      <c r="CY62" s="58"/>
      <c r="CZ62" s="58"/>
      <c r="DA62" s="58"/>
      <c r="DB62" s="81"/>
      <c r="DC62" s="58"/>
      <c r="DD62" s="58"/>
      <c r="DE62" s="58"/>
      <c r="DF62" s="58"/>
      <c r="DG62" s="81"/>
      <c r="DH62" s="58"/>
      <c r="DI62" s="58"/>
      <c r="DJ62" s="58"/>
      <c r="DK62" s="58"/>
      <c r="DL62" s="49"/>
    </row>
    <row r="63" spans="1:116" s="92" customFormat="1" x14ac:dyDescent="0.25">
      <c r="A63" s="153"/>
      <c r="B63" s="138"/>
      <c r="C63" s="141"/>
      <c r="D63" s="141" t="s">
        <v>163</v>
      </c>
      <c r="E63" s="141">
        <v>3.9268489846199999</v>
      </c>
      <c r="F63" s="144"/>
      <c r="G63" s="34"/>
      <c r="H63" s="35"/>
      <c r="I63" s="48"/>
      <c r="J63" s="49"/>
      <c r="K63" s="49"/>
      <c r="L63" s="49"/>
      <c r="M63" s="49"/>
      <c r="N63" s="49"/>
      <c r="O63" s="49"/>
      <c r="P63" s="58"/>
      <c r="Q63" s="58"/>
      <c r="R63" s="58"/>
      <c r="S63" s="58"/>
      <c r="T63" s="81"/>
      <c r="U63" s="58"/>
      <c r="V63" s="58"/>
      <c r="W63" s="58"/>
      <c r="X63" s="58"/>
      <c r="Y63" s="81"/>
      <c r="Z63" s="58"/>
      <c r="AA63" s="58"/>
      <c r="AB63" s="58"/>
      <c r="AC63" s="58"/>
      <c r="AD63" s="49"/>
      <c r="AE63" s="58"/>
      <c r="AF63" s="58"/>
      <c r="AG63" s="58"/>
      <c r="AH63" s="58"/>
      <c r="AI63" s="49"/>
      <c r="AJ63" s="58"/>
      <c r="AK63" s="58"/>
      <c r="AL63" s="58"/>
      <c r="AM63" s="58"/>
      <c r="AN63" s="58"/>
      <c r="AO63" s="81"/>
      <c r="AP63" s="58"/>
      <c r="AQ63" s="58"/>
      <c r="AR63" s="58"/>
      <c r="AS63" s="58"/>
      <c r="AT63" s="58"/>
      <c r="AU63" s="58"/>
      <c r="AV63" s="49"/>
      <c r="AW63" s="58"/>
      <c r="AX63" s="58"/>
      <c r="AY63" s="58"/>
      <c r="AZ63" s="58"/>
      <c r="BA63" s="58"/>
      <c r="BB63" s="49"/>
      <c r="BC63" s="58"/>
      <c r="BD63" s="58"/>
      <c r="BE63" s="58"/>
      <c r="BF63" s="58"/>
      <c r="BG63" s="81"/>
      <c r="BH63" s="58"/>
      <c r="BI63" s="58"/>
      <c r="BJ63" s="58"/>
      <c r="BK63" s="58"/>
      <c r="BL63" s="81"/>
      <c r="BM63" s="58"/>
      <c r="BN63" s="58"/>
      <c r="BO63" s="58"/>
      <c r="BP63" s="58"/>
      <c r="BQ63" s="58"/>
      <c r="BR63" s="58"/>
      <c r="BS63" s="58"/>
      <c r="BT63" s="58"/>
      <c r="BU63" s="58"/>
      <c r="BV63" s="81"/>
      <c r="BW63" s="58"/>
      <c r="BX63" s="58"/>
      <c r="BY63" s="58"/>
      <c r="BZ63" s="58"/>
      <c r="CA63" s="58"/>
      <c r="CB63" s="58"/>
      <c r="CC63" s="49"/>
      <c r="CD63" s="58"/>
      <c r="CE63" s="58"/>
      <c r="CF63" s="58"/>
      <c r="CG63" s="58"/>
      <c r="CH63" s="81"/>
      <c r="CI63" s="58"/>
      <c r="CJ63" s="58"/>
      <c r="CK63" s="58"/>
      <c r="CL63" s="58"/>
      <c r="CM63" s="81"/>
      <c r="CN63" s="58"/>
      <c r="CO63" s="58"/>
      <c r="CP63" s="58"/>
      <c r="CQ63" s="58"/>
      <c r="CR63" s="81"/>
      <c r="CS63" s="58"/>
      <c r="CT63" s="58"/>
      <c r="CU63" s="58"/>
      <c r="CV63" s="58"/>
      <c r="CW63" s="81"/>
      <c r="CX63" s="58"/>
      <c r="CY63" s="58"/>
      <c r="CZ63" s="58"/>
      <c r="DA63" s="58"/>
      <c r="DB63" s="81"/>
      <c r="DC63" s="58"/>
      <c r="DD63" s="58"/>
      <c r="DE63" s="58"/>
      <c r="DF63" s="58"/>
      <c r="DG63" s="81"/>
      <c r="DH63" s="58"/>
      <c r="DI63" s="58"/>
      <c r="DJ63" s="58"/>
      <c r="DK63" s="58"/>
      <c r="DL63" s="49"/>
    </row>
    <row r="64" spans="1:116" s="92" customFormat="1" ht="15.75" thickBot="1" x14ac:dyDescent="0.3">
      <c r="A64" s="153"/>
      <c r="B64" s="139"/>
      <c r="C64" s="142"/>
      <c r="D64" s="142"/>
      <c r="E64" s="142"/>
      <c r="F64" s="145"/>
      <c r="G64" s="36"/>
      <c r="H64" s="37"/>
      <c r="I64" s="51"/>
      <c r="J64" s="52"/>
      <c r="K64" s="52"/>
      <c r="L64" s="52"/>
      <c r="M64" s="52"/>
      <c r="N64" s="52"/>
      <c r="O64" s="52"/>
      <c r="P64" s="80"/>
      <c r="Q64" s="80"/>
      <c r="R64" s="80"/>
      <c r="S64" s="80"/>
      <c r="T64" s="79"/>
      <c r="U64" s="80"/>
      <c r="V64" s="80"/>
      <c r="W64" s="80"/>
      <c r="X64" s="80"/>
      <c r="Y64" s="79"/>
      <c r="Z64" s="80"/>
      <c r="AA64" s="80"/>
      <c r="AB64" s="80"/>
      <c r="AC64" s="80"/>
      <c r="AD64" s="52"/>
      <c r="AE64" s="80"/>
      <c r="AF64" s="80"/>
      <c r="AG64" s="80"/>
      <c r="AH64" s="80"/>
      <c r="AI64" s="52"/>
      <c r="AJ64" s="80"/>
      <c r="AK64" s="80"/>
      <c r="AL64" s="80"/>
      <c r="AM64" s="80"/>
      <c r="AN64" s="80"/>
      <c r="AO64" s="79"/>
      <c r="AP64" s="80"/>
      <c r="AQ64" s="80"/>
      <c r="AR64" s="80"/>
      <c r="AS64" s="80"/>
      <c r="AT64" s="80"/>
      <c r="AU64" s="80"/>
      <c r="AV64" s="52"/>
      <c r="AW64" s="80"/>
      <c r="AX64" s="80"/>
      <c r="AY64" s="80"/>
      <c r="AZ64" s="80"/>
      <c r="BA64" s="80"/>
      <c r="BB64" s="52"/>
      <c r="BC64" s="80"/>
      <c r="BD64" s="80"/>
      <c r="BE64" s="80"/>
      <c r="BF64" s="80"/>
      <c r="BG64" s="79"/>
      <c r="BH64" s="80"/>
      <c r="BI64" s="80"/>
      <c r="BJ64" s="80"/>
      <c r="BK64" s="80"/>
      <c r="BL64" s="79"/>
      <c r="BM64" s="80"/>
      <c r="BN64" s="80"/>
      <c r="BO64" s="80"/>
      <c r="BP64" s="80"/>
      <c r="BQ64" s="80"/>
      <c r="BR64" s="80"/>
      <c r="BS64" s="80"/>
      <c r="BT64" s="80"/>
      <c r="BU64" s="80"/>
      <c r="BV64" s="79"/>
      <c r="BW64" s="80"/>
      <c r="BX64" s="80"/>
      <c r="BY64" s="80"/>
      <c r="BZ64" s="80"/>
      <c r="CA64" s="80"/>
      <c r="CB64" s="80"/>
      <c r="CC64" s="52"/>
      <c r="CD64" s="80"/>
      <c r="CE64" s="80"/>
      <c r="CF64" s="80"/>
      <c r="CG64" s="80"/>
      <c r="CH64" s="79"/>
      <c r="CI64" s="80"/>
      <c r="CJ64" s="80"/>
      <c r="CK64" s="80"/>
      <c r="CL64" s="80"/>
      <c r="CM64" s="79"/>
      <c r="CN64" s="80"/>
      <c r="CO64" s="80"/>
      <c r="CP64" s="80"/>
      <c r="CQ64" s="80"/>
      <c r="CR64" s="79"/>
      <c r="CS64" s="80"/>
      <c r="CT64" s="80"/>
      <c r="CU64" s="80"/>
      <c r="CV64" s="80"/>
      <c r="CW64" s="79"/>
      <c r="CX64" s="80"/>
      <c r="CY64" s="80"/>
      <c r="CZ64" s="80"/>
      <c r="DA64" s="80"/>
      <c r="DB64" s="79"/>
      <c r="DC64" s="80"/>
      <c r="DD64" s="80"/>
      <c r="DE64" s="80"/>
      <c r="DF64" s="80"/>
      <c r="DG64" s="79"/>
      <c r="DH64" s="80"/>
      <c r="DI64" s="80"/>
      <c r="DJ64" s="80"/>
      <c r="DK64" s="80"/>
      <c r="DL64" s="52"/>
    </row>
    <row r="65" spans="1:116" s="96" customFormat="1" x14ac:dyDescent="0.25">
      <c r="A65" s="153"/>
      <c r="B65" s="137" t="s">
        <v>142</v>
      </c>
      <c r="C65" s="140">
        <f>SUM(E65:E76)</f>
        <v>170.65722404148002</v>
      </c>
      <c r="D65" s="140" t="s">
        <v>164</v>
      </c>
      <c r="E65" s="140">
        <v>126.14284474599999</v>
      </c>
      <c r="F65" s="143" t="s">
        <v>227</v>
      </c>
      <c r="G65" s="38" t="s">
        <v>124</v>
      </c>
      <c r="H65" s="39"/>
      <c r="I65" s="86"/>
      <c r="J65" s="55"/>
      <c r="K65" s="55"/>
      <c r="L65" s="55"/>
      <c r="M65" s="55"/>
      <c r="N65" s="55"/>
      <c r="O65" s="55"/>
      <c r="P65" s="55"/>
      <c r="Q65" s="55"/>
      <c r="R65" s="55"/>
      <c r="S65" s="55"/>
      <c r="T65" s="55"/>
      <c r="U65" s="55"/>
      <c r="V65" s="55"/>
      <c r="W65" s="55"/>
      <c r="X65" s="55"/>
      <c r="Y65" s="55"/>
      <c r="Z65" s="55"/>
      <c r="AA65" s="55"/>
      <c r="AB65" s="55"/>
      <c r="AC65" s="55"/>
      <c r="AD65" s="55"/>
      <c r="AE65" s="55"/>
      <c r="AF65" s="55"/>
      <c r="AG65" s="55"/>
      <c r="AH65" s="55"/>
      <c r="AI65" s="55"/>
      <c r="AJ65" s="55"/>
      <c r="AK65" s="55"/>
      <c r="AL65" s="55"/>
      <c r="AM65" s="55"/>
      <c r="AN65" s="55"/>
      <c r="AO65" s="55"/>
      <c r="AP65" s="55"/>
      <c r="AQ65" s="55"/>
      <c r="AR65" s="55"/>
      <c r="AS65" s="55"/>
      <c r="AT65" s="55"/>
      <c r="AU65" s="55"/>
      <c r="AV65" s="55"/>
      <c r="AW65" s="55"/>
      <c r="AX65" s="55"/>
      <c r="AY65" s="55"/>
      <c r="AZ65" s="55"/>
      <c r="BA65" s="55"/>
      <c r="BB65" s="55">
        <v>7.1016621999999998</v>
      </c>
      <c r="BC65" s="55"/>
      <c r="BD65" s="55"/>
      <c r="BE65" s="55"/>
      <c r="BF65" s="55"/>
      <c r="BG65" s="55">
        <v>35.508310999999999</v>
      </c>
      <c r="BH65" s="55"/>
      <c r="BI65" s="55"/>
      <c r="BJ65" s="55"/>
      <c r="BK65" s="55"/>
      <c r="BL65" s="55">
        <v>33.308179564705881</v>
      </c>
      <c r="BM65" s="55"/>
      <c r="BN65" s="55"/>
      <c r="BO65" s="55"/>
      <c r="BP65" s="55"/>
      <c r="BQ65" s="55"/>
      <c r="BR65" s="55"/>
      <c r="BS65" s="55"/>
      <c r="BT65" s="55"/>
      <c r="BU65" s="55"/>
      <c r="BV65" s="55">
        <v>49.015307647058826</v>
      </c>
      <c r="BW65" s="55"/>
      <c r="BX65" s="55"/>
      <c r="BY65" s="55"/>
      <c r="BZ65" s="55"/>
      <c r="CA65" s="55"/>
      <c r="CB65" s="55"/>
      <c r="CC65" s="55">
        <v>37.566486588235293</v>
      </c>
      <c r="CD65" s="55"/>
      <c r="CE65" s="55"/>
      <c r="CF65" s="55"/>
      <c r="CG65" s="55"/>
      <c r="CH65" s="55">
        <v>8.1573019999999996</v>
      </c>
      <c r="CI65" s="55"/>
      <c r="CJ65" s="55"/>
      <c r="CK65" s="55"/>
      <c r="CL65" s="55"/>
      <c r="CM65" s="55"/>
      <c r="CN65" s="55"/>
      <c r="CO65" s="55"/>
      <c r="CP65" s="55"/>
      <c r="CQ65" s="55"/>
      <c r="CR65" s="55"/>
      <c r="CS65" s="55"/>
      <c r="CT65" s="55"/>
      <c r="CU65" s="55"/>
      <c r="CV65" s="55"/>
      <c r="CW65" s="55"/>
      <c r="CX65" s="55"/>
      <c r="CY65" s="55"/>
      <c r="CZ65" s="55"/>
      <c r="DA65" s="55"/>
      <c r="DB65" s="55"/>
      <c r="DC65" s="55"/>
      <c r="DD65" s="55"/>
      <c r="DE65" s="55"/>
      <c r="DF65" s="55"/>
      <c r="DG65" s="97"/>
      <c r="DH65" s="55"/>
      <c r="DI65" s="55"/>
      <c r="DJ65" s="55"/>
      <c r="DK65" s="55"/>
      <c r="DL65" s="98"/>
    </row>
    <row r="66" spans="1:116" s="96" customFormat="1" x14ac:dyDescent="0.25">
      <c r="A66" s="153"/>
      <c r="B66" s="138"/>
      <c r="C66" s="141"/>
      <c r="D66" s="141"/>
      <c r="E66" s="141"/>
      <c r="F66" s="144"/>
      <c r="G66" s="26" t="s">
        <v>123</v>
      </c>
      <c r="H66" s="27" t="s">
        <v>53</v>
      </c>
      <c r="I66" s="48"/>
      <c r="J66" s="58"/>
      <c r="K66" s="58"/>
      <c r="L66" s="58"/>
      <c r="M66" s="58"/>
      <c r="N66" s="58"/>
      <c r="O66" s="58"/>
      <c r="P66" s="58"/>
      <c r="Q66" s="58"/>
      <c r="R66" s="58"/>
      <c r="S66" s="58"/>
      <c r="T66" s="58"/>
      <c r="U66" s="58"/>
      <c r="V66" s="58"/>
      <c r="W66" s="58"/>
      <c r="X66" s="58"/>
      <c r="Y66" s="58"/>
      <c r="Z66" s="58"/>
      <c r="AA66" s="58"/>
      <c r="AB66" s="58"/>
      <c r="AC66" s="58"/>
      <c r="AD66" s="58"/>
      <c r="AE66" s="58"/>
      <c r="AF66" s="58"/>
      <c r="AG66" s="58"/>
      <c r="AH66" s="58"/>
      <c r="AI66" s="58"/>
      <c r="AJ66" s="58"/>
      <c r="AK66" s="58"/>
      <c r="AL66" s="58"/>
      <c r="AM66" s="58"/>
      <c r="AN66" s="58"/>
      <c r="AO66" s="58"/>
      <c r="AP66" s="58"/>
      <c r="AQ66" s="58"/>
      <c r="AR66" s="58"/>
      <c r="AS66" s="58"/>
      <c r="AT66" s="58"/>
      <c r="AU66" s="58"/>
      <c r="AV66" s="58"/>
      <c r="AW66" s="58"/>
      <c r="AX66" s="58"/>
      <c r="AY66" s="58"/>
      <c r="AZ66" s="58"/>
      <c r="BA66" s="58"/>
      <c r="BB66" s="58">
        <f>BB65+BA66</f>
        <v>7.1016621999999998</v>
      </c>
      <c r="BC66" s="58">
        <f>BC65+BB66</f>
        <v>7.1016621999999998</v>
      </c>
      <c r="BD66" s="58">
        <f t="shared" ref="BD66:CH66" si="426">BD65+BC66</f>
        <v>7.1016621999999998</v>
      </c>
      <c r="BE66" s="58">
        <f t="shared" si="426"/>
        <v>7.1016621999999998</v>
      </c>
      <c r="BF66" s="58">
        <f t="shared" si="426"/>
        <v>7.1016621999999998</v>
      </c>
      <c r="BG66" s="58">
        <f t="shared" si="426"/>
        <v>42.609973199999999</v>
      </c>
      <c r="BH66" s="58">
        <f t="shared" si="426"/>
        <v>42.609973199999999</v>
      </c>
      <c r="BI66" s="58">
        <f t="shared" si="426"/>
        <v>42.609973199999999</v>
      </c>
      <c r="BJ66" s="58">
        <f t="shared" si="426"/>
        <v>42.609973199999999</v>
      </c>
      <c r="BK66" s="58">
        <f t="shared" si="426"/>
        <v>42.609973199999999</v>
      </c>
      <c r="BL66" s="58">
        <f t="shared" si="426"/>
        <v>75.91815276470588</v>
      </c>
      <c r="BM66" s="58">
        <f t="shared" si="426"/>
        <v>75.91815276470588</v>
      </c>
      <c r="BN66" s="58">
        <f t="shared" si="426"/>
        <v>75.91815276470588</v>
      </c>
      <c r="BO66" s="58">
        <f t="shared" si="426"/>
        <v>75.91815276470588</v>
      </c>
      <c r="BP66" s="58">
        <f t="shared" si="426"/>
        <v>75.91815276470588</v>
      </c>
      <c r="BQ66" s="58">
        <f t="shared" si="426"/>
        <v>75.91815276470588</v>
      </c>
      <c r="BR66" s="58">
        <f t="shared" si="426"/>
        <v>75.91815276470588</v>
      </c>
      <c r="BS66" s="58">
        <f t="shared" si="426"/>
        <v>75.91815276470588</v>
      </c>
      <c r="BT66" s="58">
        <f t="shared" si="426"/>
        <v>75.91815276470588</v>
      </c>
      <c r="BU66" s="58">
        <f t="shared" si="426"/>
        <v>75.91815276470588</v>
      </c>
      <c r="BV66" s="58">
        <f t="shared" si="426"/>
        <v>124.93346041176471</v>
      </c>
      <c r="BW66" s="58">
        <f t="shared" si="426"/>
        <v>124.93346041176471</v>
      </c>
      <c r="BX66" s="58">
        <f t="shared" si="426"/>
        <v>124.93346041176471</v>
      </c>
      <c r="BY66" s="58">
        <f t="shared" si="426"/>
        <v>124.93346041176471</v>
      </c>
      <c r="BZ66" s="58">
        <f t="shared" si="426"/>
        <v>124.93346041176471</v>
      </c>
      <c r="CA66" s="58">
        <f t="shared" si="426"/>
        <v>124.93346041176471</v>
      </c>
      <c r="CB66" s="58">
        <f t="shared" si="426"/>
        <v>124.93346041176471</v>
      </c>
      <c r="CC66" s="58">
        <f t="shared" si="426"/>
        <v>162.49994700000002</v>
      </c>
      <c r="CD66" s="58">
        <f t="shared" si="426"/>
        <v>162.49994700000002</v>
      </c>
      <c r="CE66" s="58">
        <f t="shared" si="426"/>
        <v>162.49994700000002</v>
      </c>
      <c r="CF66" s="58">
        <f t="shared" si="426"/>
        <v>162.49994700000002</v>
      </c>
      <c r="CG66" s="58">
        <f t="shared" si="426"/>
        <v>162.49994700000002</v>
      </c>
      <c r="CH66" s="58">
        <f t="shared" si="426"/>
        <v>170.65724900000001</v>
      </c>
      <c r="CI66" s="58">
        <f t="shared" ref="CI66" si="427">CI65+CH66</f>
        <v>170.65724900000001</v>
      </c>
      <c r="CJ66" s="58">
        <f t="shared" ref="CJ66" si="428">CJ65+CI66</f>
        <v>170.65724900000001</v>
      </c>
      <c r="CK66" s="58">
        <f t="shared" ref="CK66" si="429">CK65+CJ66</f>
        <v>170.65724900000001</v>
      </c>
      <c r="CL66" s="58">
        <f t="shared" ref="CL66" si="430">CL65+CK66</f>
        <v>170.65724900000001</v>
      </c>
      <c r="CM66" s="58">
        <f t="shared" ref="CM66" si="431">CM65+CL66</f>
        <v>170.65724900000001</v>
      </c>
      <c r="CN66" s="58"/>
      <c r="CO66" s="58"/>
      <c r="CP66" s="58"/>
      <c r="CQ66" s="58"/>
      <c r="CR66" s="58"/>
      <c r="CS66" s="58"/>
      <c r="CT66" s="58"/>
      <c r="CU66" s="58"/>
      <c r="CV66" s="58"/>
      <c r="CW66" s="58"/>
      <c r="CX66" s="58"/>
      <c r="CY66" s="58"/>
      <c r="CZ66" s="58"/>
      <c r="DA66" s="58"/>
      <c r="DB66" s="58"/>
      <c r="DC66" s="58"/>
      <c r="DD66" s="58"/>
      <c r="DE66" s="58"/>
      <c r="DF66" s="58"/>
      <c r="DG66" s="81"/>
      <c r="DH66" s="58"/>
      <c r="DI66" s="58"/>
      <c r="DJ66" s="58"/>
      <c r="DK66" s="58"/>
      <c r="DL66" s="49"/>
    </row>
    <row r="67" spans="1:116" s="92" customFormat="1" x14ac:dyDescent="0.25">
      <c r="A67" s="153"/>
      <c r="B67" s="138"/>
      <c r="C67" s="141"/>
      <c r="D67" s="141"/>
      <c r="E67" s="141"/>
      <c r="F67" s="144"/>
      <c r="G67" s="28" t="s">
        <v>231</v>
      </c>
      <c r="H67" s="29" t="s">
        <v>54</v>
      </c>
      <c r="I67" s="48"/>
      <c r="J67" s="49"/>
      <c r="K67" s="49"/>
      <c r="L67" s="49"/>
      <c r="M67" s="49"/>
      <c r="N67" s="49"/>
      <c r="O67" s="49"/>
      <c r="P67" s="58"/>
      <c r="Q67" s="58"/>
      <c r="R67" s="58"/>
      <c r="S67" s="58"/>
      <c r="T67" s="81"/>
      <c r="U67" s="58"/>
      <c r="V67" s="58"/>
      <c r="W67" s="58"/>
      <c r="X67" s="58"/>
      <c r="Y67" s="81"/>
      <c r="Z67" s="58"/>
      <c r="AA67" s="58"/>
      <c r="AB67" s="58"/>
      <c r="AC67" s="58"/>
      <c r="AD67" s="49"/>
      <c r="AE67" s="58"/>
      <c r="AF67" s="58"/>
      <c r="AG67" s="58"/>
      <c r="AH67" s="58"/>
      <c r="AI67" s="49"/>
      <c r="AJ67" s="58"/>
      <c r="AK67" s="58"/>
      <c r="AL67" s="58"/>
      <c r="AM67" s="58"/>
      <c r="AN67" s="58"/>
      <c r="AO67" s="81"/>
      <c r="AP67" s="58"/>
      <c r="AQ67" s="58"/>
      <c r="AR67" s="58"/>
      <c r="AS67" s="58"/>
      <c r="AT67" s="58"/>
      <c r="AU67" s="58"/>
      <c r="AV67" s="49"/>
      <c r="AW67" s="58"/>
      <c r="AX67" s="58"/>
      <c r="AY67" s="58"/>
      <c r="AZ67" s="58"/>
      <c r="BA67" s="58"/>
      <c r="BB67" s="49">
        <v>0</v>
      </c>
      <c r="BC67" s="58">
        <f>BB66</f>
        <v>7.1016621999999998</v>
      </c>
      <c r="BD67" s="58">
        <f t="shared" ref="BD67:CH67" si="432">BC66</f>
        <v>7.1016621999999998</v>
      </c>
      <c r="BE67" s="58">
        <f t="shared" si="432"/>
        <v>7.1016621999999998</v>
      </c>
      <c r="BF67" s="58">
        <f t="shared" si="432"/>
        <v>7.1016621999999998</v>
      </c>
      <c r="BG67" s="81">
        <f t="shared" si="432"/>
        <v>7.1016621999999998</v>
      </c>
      <c r="BH67" s="58">
        <f t="shared" si="432"/>
        <v>42.609973199999999</v>
      </c>
      <c r="BI67" s="58">
        <f t="shared" si="432"/>
        <v>42.609973199999999</v>
      </c>
      <c r="BJ67" s="58">
        <f t="shared" si="432"/>
        <v>42.609973199999999</v>
      </c>
      <c r="BK67" s="58">
        <f t="shared" si="432"/>
        <v>42.609973199999999</v>
      </c>
      <c r="BL67" s="81">
        <f t="shared" si="432"/>
        <v>42.609973199999999</v>
      </c>
      <c r="BM67" s="58">
        <f t="shared" si="432"/>
        <v>75.91815276470588</v>
      </c>
      <c r="BN67" s="58">
        <f t="shared" si="432"/>
        <v>75.91815276470588</v>
      </c>
      <c r="BO67" s="58">
        <f t="shared" si="432"/>
        <v>75.91815276470588</v>
      </c>
      <c r="BP67" s="58">
        <f t="shared" si="432"/>
        <v>75.91815276470588</v>
      </c>
      <c r="BQ67" s="58">
        <f t="shared" si="432"/>
        <v>75.91815276470588</v>
      </c>
      <c r="BR67" s="58">
        <f t="shared" si="432"/>
        <v>75.91815276470588</v>
      </c>
      <c r="BS67" s="58">
        <f t="shared" si="432"/>
        <v>75.91815276470588</v>
      </c>
      <c r="BT67" s="58">
        <f t="shared" si="432"/>
        <v>75.91815276470588</v>
      </c>
      <c r="BU67" s="58">
        <f t="shared" si="432"/>
        <v>75.91815276470588</v>
      </c>
      <c r="BV67" s="81">
        <f t="shared" si="432"/>
        <v>75.91815276470588</v>
      </c>
      <c r="BW67" s="58">
        <f t="shared" si="432"/>
        <v>124.93346041176471</v>
      </c>
      <c r="BX67" s="58">
        <f t="shared" si="432"/>
        <v>124.93346041176471</v>
      </c>
      <c r="BY67" s="58">
        <f t="shared" si="432"/>
        <v>124.93346041176471</v>
      </c>
      <c r="BZ67" s="58">
        <f t="shared" si="432"/>
        <v>124.93346041176471</v>
      </c>
      <c r="CA67" s="58">
        <f t="shared" si="432"/>
        <v>124.93346041176471</v>
      </c>
      <c r="CB67" s="58">
        <f t="shared" si="432"/>
        <v>124.93346041176471</v>
      </c>
      <c r="CC67" s="49">
        <f t="shared" si="432"/>
        <v>124.93346041176471</v>
      </c>
      <c r="CD67" s="58">
        <f t="shared" si="432"/>
        <v>162.49994700000002</v>
      </c>
      <c r="CE67" s="58">
        <f t="shared" si="432"/>
        <v>162.49994700000002</v>
      </c>
      <c r="CF67" s="58">
        <f t="shared" si="432"/>
        <v>162.49994700000002</v>
      </c>
      <c r="CG67" s="58">
        <f t="shared" si="432"/>
        <v>162.49994700000002</v>
      </c>
      <c r="CH67" s="81">
        <f t="shared" si="432"/>
        <v>162.49994700000002</v>
      </c>
      <c r="CI67" s="58">
        <f t="shared" ref="CI67" si="433">CH66</f>
        <v>170.65724900000001</v>
      </c>
      <c r="CJ67" s="58">
        <f t="shared" ref="CJ67" si="434">CI66</f>
        <v>170.65724900000001</v>
      </c>
      <c r="CK67" s="58">
        <f t="shared" ref="CK67" si="435">CJ66</f>
        <v>170.65724900000001</v>
      </c>
      <c r="CL67" s="58">
        <f t="shared" ref="CL67" si="436">CK66</f>
        <v>170.65724900000001</v>
      </c>
      <c r="CM67" s="81">
        <f t="shared" ref="CM67" si="437">CL66</f>
        <v>170.65724900000001</v>
      </c>
      <c r="CN67" s="58"/>
      <c r="CO67" s="58"/>
      <c r="CP67" s="58"/>
      <c r="CQ67" s="58"/>
      <c r="CR67" s="81"/>
      <c r="CS67" s="58"/>
      <c r="CT67" s="58"/>
      <c r="CU67" s="58"/>
      <c r="CV67" s="58"/>
      <c r="CW67" s="81"/>
      <c r="CX67" s="58"/>
      <c r="CY67" s="58"/>
      <c r="CZ67" s="58"/>
      <c r="DA67" s="58"/>
      <c r="DB67" s="81"/>
      <c r="DC67" s="58"/>
      <c r="DD67" s="58"/>
      <c r="DE67" s="58"/>
      <c r="DF67" s="58"/>
      <c r="DG67" s="81"/>
      <c r="DH67" s="58"/>
      <c r="DI67" s="58"/>
      <c r="DJ67" s="58"/>
      <c r="DK67" s="58"/>
      <c r="DL67" s="49"/>
    </row>
    <row r="68" spans="1:116" s="92" customFormat="1" x14ac:dyDescent="0.25">
      <c r="A68" s="153"/>
      <c r="B68" s="138"/>
      <c r="C68" s="141"/>
      <c r="D68" s="141"/>
      <c r="E68" s="141"/>
      <c r="F68" s="144"/>
      <c r="G68" s="28" t="s">
        <v>236</v>
      </c>
      <c r="H68" s="29" t="s">
        <v>54</v>
      </c>
      <c r="I68" s="48"/>
      <c r="J68" s="49"/>
      <c r="K68" s="49"/>
      <c r="L68" s="49"/>
      <c r="M68" s="49"/>
      <c r="N68" s="49"/>
      <c r="O68" s="49"/>
      <c r="P68" s="58"/>
      <c r="Q68" s="58"/>
      <c r="R68" s="58"/>
      <c r="S68" s="58"/>
      <c r="T68" s="81"/>
      <c r="U68" s="58"/>
      <c r="V68" s="58"/>
      <c r="W68" s="58"/>
      <c r="X68" s="58"/>
      <c r="Y68" s="81"/>
      <c r="Z68" s="58"/>
      <c r="AA68" s="58"/>
      <c r="AB68" s="58"/>
      <c r="AC68" s="58"/>
      <c r="AD68" s="49"/>
      <c r="AE68" s="58"/>
      <c r="AF68" s="58"/>
      <c r="AG68" s="58"/>
      <c r="AH68" s="58"/>
      <c r="AI68" s="49"/>
      <c r="AJ68" s="58"/>
      <c r="AK68" s="58"/>
      <c r="AL68" s="58"/>
      <c r="AM68" s="58"/>
      <c r="AN68" s="58"/>
      <c r="AO68" s="81"/>
      <c r="AP68" s="58"/>
      <c r="AQ68" s="58"/>
      <c r="AR68" s="58"/>
      <c r="AS68" s="58"/>
      <c r="AT68" s="58"/>
      <c r="AU68" s="58"/>
      <c r="AV68" s="49"/>
      <c r="AW68" s="58"/>
      <c r="AX68" s="58"/>
      <c r="AY68" s="58"/>
      <c r="AZ68" s="58"/>
      <c r="BA68" s="58"/>
      <c r="BB68" s="49">
        <v>0</v>
      </c>
      <c r="BC68" s="58">
        <f>BB66</f>
        <v>7.1016621999999998</v>
      </c>
      <c r="BD68" s="58">
        <f t="shared" ref="BD68:CM68" si="438">BC66</f>
        <v>7.1016621999999998</v>
      </c>
      <c r="BE68" s="58">
        <f t="shared" si="438"/>
        <v>7.1016621999999998</v>
      </c>
      <c r="BF68" s="58">
        <f t="shared" si="438"/>
        <v>7.1016621999999998</v>
      </c>
      <c r="BG68" s="81">
        <f t="shared" si="438"/>
        <v>7.1016621999999998</v>
      </c>
      <c r="BH68" s="58">
        <f t="shared" si="438"/>
        <v>42.609973199999999</v>
      </c>
      <c r="BI68" s="58">
        <f t="shared" si="438"/>
        <v>42.609973199999999</v>
      </c>
      <c r="BJ68" s="58">
        <f t="shared" si="438"/>
        <v>42.609973199999999</v>
      </c>
      <c r="BK68" s="58">
        <f t="shared" si="438"/>
        <v>42.609973199999999</v>
      </c>
      <c r="BL68" s="81">
        <f t="shared" si="438"/>
        <v>42.609973199999999</v>
      </c>
      <c r="BM68" s="58">
        <f t="shared" si="438"/>
        <v>75.91815276470588</v>
      </c>
      <c r="BN68" s="58">
        <f t="shared" si="438"/>
        <v>75.91815276470588</v>
      </c>
      <c r="BO68" s="58">
        <f t="shared" si="438"/>
        <v>75.91815276470588</v>
      </c>
      <c r="BP68" s="58">
        <f t="shared" si="438"/>
        <v>75.91815276470588</v>
      </c>
      <c r="BQ68" s="58">
        <f t="shared" si="438"/>
        <v>75.91815276470588</v>
      </c>
      <c r="BR68" s="58">
        <f t="shared" si="438"/>
        <v>75.91815276470588</v>
      </c>
      <c r="BS68" s="58">
        <f t="shared" si="438"/>
        <v>75.91815276470588</v>
      </c>
      <c r="BT68" s="58">
        <f t="shared" si="438"/>
        <v>75.91815276470588</v>
      </c>
      <c r="BU68" s="58">
        <f t="shared" si="438"/>
        <v>75.91815276470588</v>
      </c>
      <c r="BV68" s="81">
        <f t="shared" si="438"/>
        <v>75.91815276470588</v>
      </c>
      <c r="BW68" s="58">
        <f t="shared" si="438"/>
        <v>124.93346041176471</v>
      </c>
      <c r="BX68" s="58">
        <f t="shared" si="438"/>
        <v>124.93346041176471</v>
      </c>
      <c r="BY68" s="58">
        <f t="shared" si="438"/>
        <v>124.93346041176471</v>
      </c>
      <c r="BZ68" s="58">
        <f t="shared" si="438"/>
        <v>124.93346041176471</v>
      </c>
      <c r="CA68" s="58">
        <f t="shared" si="438"/>
        <v>124.93346041176471</v>
      </c>
      <c r="CB68" s="58">
        <f t="shared" si="438"/>
        <v>124.93346041176471</v>
      </c>
      <c r="CC68" s="49">
        <f t="shared" si="438"/>
        <v>124.93346041176471</v>
      </c>
      <c r="CD68" s="58">
        <f t="shared" si="438"/>
        <v>162.49994700000002</v>
      </c>
      <c r="CE68" s="58">
        <f t="shared" si="438"/>
        <v>162.49994700000002</v>
      </c>
      <c r="CF68" s="58">
        <f t="shared" si="438"/>
        <v>162.49994700000002</v>
      </c>
      <c r="CG68" s="58">
        <f t="shared" si="438"/>
        <v>162.49994700000002</v>
      </c>
      <c r="CH68" s="81">
        <f t="shared" si="438"/>
        <v>162.49994700000002</v>
      </c>
      <c r="CI68" s="58">
        <f t="shared" si="438"/>
        <v>170.65724900000001</v>
      </c>
      <c r="CJ68" s="58">
        <f t="shared" si="438"/>
        <v>170.65724900000001</v>
      </c>
      <c r="CK68" s="58">
        <f t="shared" si="438"/>
        <v>170.65724900000001</v>
      </c>
      <c r="CL68" s="58">
        <f t="shared" si="438"/>
        <v>170.65724900000001</v>
      </c>
      <c r="CM68" s="81">
        <f t="shared" si="438"/>
        <v>170.65724900000001</v>
      </c>
      <c r="CN68" s="58"/>
      <c r="CO68" s="58"/>
      <c r="CP68" s="58"/>
      <c r="CQ68" s="58"/>
      <c r="CR68" s="81"/>
      <c r="CS68" s="58"/>
      <c r="CT68" s="58"/>
      <c r="CU68" s="58"/>
      <c r="CV68" s="58"/>
      <c r="CW68" s="81"/>
      <c r="CX68" s="58"/>
      <c r="CY68" s="58"/>
      <c r="CZ68" s="58"/>
      <c r="DA68" s="58"/>
      <c r="DB68" s="81"/>
      <c r="DC68" s="58"/>
      <c r="DD68" s="58"/>
      <c r="DE68" s="58"/>
      <c r="DF68" s="58"/>
      <c r="DG68" s="81"/>
      <c r="DH68" s="58"/>
      <c r="DI68" s="58"/>
      <c r="DJ68" s="58"/>
      <c r="DK68" s="58"/>
      <c r="DL68" s="49"/>
    </row>
    <row r="69" spans="1:116" s="92" customFormat="1" x14ac:dyDescent="0.25">
      <c r="A69" s="153"/>
      <c r="B69" s="138"/>
      <c r="C69" s="141"/>
      <c r="D69" s="141"/>
      <c r="E69" s="141"/>
      <c r="F69" s="144"/>
      <c r="G69" s="28" t="s">
        <v>232</v>
      </c>
      <c r="H69" s="29" t="s">
        <v>55</v>
      </c>
      <c r="I69" s="48"/>
      <c r="J69" s="49"/>
      <c r="K69" s="49"/>
      <c r="L69" s="49"/>
      <c r="M69" s="49"/>
      <c r="N69" s="49"/>
      <c r="O69" s="49"/>
      <c r="P69" s="58"/>
      <c r="Q69" s="58"/>
      <c r="R69" s="58"/>
      <c r="S69" s="58"/>
      <c r="T69" s="81"/>
      <c r="U69" s="58"/>
      <c r="V69" s="58"/>
      <c r="W69" s="58"/>
      <c r="X69" s="58"/>
      <c r="Y69" s="81"/>
      <c r="Z69" s="58"/>
      <c r="AA69" s="58"/>
      <c r="AB69" s="58"/>
      <c r="AC69" s="58"/>
      <c r="AD69" s="49"/>
      <c r="AE69" s="58"/>
      <c r="AF69" s="58"/>
      <c r="AG69" s="58"/>
      <c r="AH69" s="58"/>
      <c r="AI69" s="49"/>
      <c r="AJ69" s="58"/>
      <c r="AK69" s="58"/>
      <c r="AL69" s="58"/>
      <c r="AM69" s="58"/>
      <c r="AN69" s="58"/>
      <c r="AO69" s="81"/>
      <c r="AP69" s="58"/>
      <c r="AQ69" s="58"/>
      <c r="AR69" s="58"/>
      <c r="AS69" s="58"/>
      <c r="AT69" s="58"/>
      <c r="AU69" s="58"/>
      <c r="AV69" s="49"/>
      <c r="AW69" s="58"/>
      <c r="AX69" s="58"/>
      <c r="AY69" s="58"/>
      <c r="AZ69" s="58"/>
      <c r="BA69" s="58"/>
      <c r="BB69" s="49">
        <v>0</v>
      </c>
      <c r="BC69" s="58">
        <f>BB66</f>
        <v>7.1016621999999998</v>
      </c>
      <c r="BD69" s="58">
        <f t="shared" ref="BD69:CH69" si="439">BC66</f>
        <v>7.1016621999999998</v>
      </c>
      <c r="BE69" s="58">
        <f t="shared" si="439"/>
        <v>7.1016621999999998</v>
      </c>
      <c r="BF69" s="58">
        <f t="shared" si="439"/>
        <v>7.1016621999999998</v>
      </c>
      <c r="BG69" s="81">
        <f t="shared" si="439"/>
        <v>7.1016621999999998</v>
      </c>
      <c r="BH69" s="58">
        <f t="shared" si="439"/>
        <v>42.609973199999999</v>
      </c>
      <c r="BI69" s="58">
        <f t="shared" si="439"/>
        <v>42.609973199999999</v>
      </c>
      <c r="BJ69" s="58">
        <f t="shared" si="439"/>
        <v>42.609973199999999</v>
      </c>
      <c r="BK69" s="58">
        <f t="shared" si="439"/>
        <v>42.609973199999999</v>
      </c>
      <c r="BL69" s="81">
        <f t="shared" si="439"/>
        <v>42.609973199999999</v>
      </c>
      <c r="BM69" s="58">
        <f t="shared" si="439"/>
        <v>75.91815276470588</v>
      </c>
      <c r="BN69" s="58">
        <f t="shared" si="439"/>
        <v>75.91815276470588</v>
      </c>
      <c r="BO69" s="58">
        <f t="shared" si="439"/>
        <v>75.91815276470588</v>
      </c>
      <c r="BP69" s="58">
        <f t="shared" si="439"/>
        <v>75.91815276470588</v>
      </c>
      <c r="BQ69" s="58">
        <f t="shared" si="439"/>
        <v>75.91815276470588</v>
      </c>
      <c r="BR69" s="58">
        <f t="shared" si="439"/>
        <v>75.91815276470588</v>
      </c>
      <c r="BS69" s="58">
        <f t="shared" si="439"/>
        <v>75.91815276470588</v>
      </c>
      <c r="BT69" s="58">
        <f t="shared" si="439"/>
        <v>75.91815276470588</v>
      </c>
      <c r="BU69" s="58">
        <f t="shared" si="439"/>
        <v>75.91815276470588</v>
      </c>
      <c r="BV69" s="81">
        <f t="shared" si="439"/>
        <v>75.91815276470588</v>
      </c>
      <c r="BW69" s="58">
        <f t="shared" si="439"/>
        <v>124.93346041176471</v>
      </c>
      <c r="BX69" s="58">
        <f t="shared" si="439"/>
        <v>124.93346041176471</v>
      </c>
      <c r="BY69" s="58">
        <f t="shared" si="439"/>
        <v>124.93346041176471</v>
      </c>
      <c r="BZ69" s="58">
        <f t="shared" si="439"/>
        <v>124.93346041176471</v>
      </c>
      <c r="CA69" s="58">
        <f t="shared" si="439"/>
        <v>124.93346041176471</v>
      </c>
      <c r="CB69" s="58">
        <f t="shared" si="439"/>
        <v>124.93346041176471</v>
      </c>
      <c r="CC69" s="49">
        <f t="shared" si="439"/>
        <v>124.93346041176471</v>
      </c>
      <c r="CD69" s="58">
        <f t="shared" si="439"/>
        <v>162.49994700000002</v>
      </c>
      <c r="CE69" s="58">
        <f t="shared" si="439"/>
        <v>162.49994700000002</v>
      </c>
      <c r="CF69" s="58">
        <f t="shared" si="439"/>
        <v>162.49994700000002</v>
      </c>
      <c r="CG69" s="58">
        <f t="shared" si="439"/>
        <v>162.49994700000002</v>
      </c>
      <c r="CH69" s="81">
        <f t="shared" si="439"/>
        <v>162.49994700000002</v>
      </c>
      <c r="CI69" s="58">
        <f t="shared" ref="CI69" si="440">CH66</f>
        <v>170.65724900000001</v>
      </c>
      <c r="CJ69" s="58">
        <f t="shared" ref="CJ69" si="441">CI66</f>
        <v>170.65724900000001</v>
      </c>
      <c r="CK69" s="58">
        <f t="shared" ref="CK69" si="442">CJ66</f>
        <v>170.65724900000001</v>
      </c>
      <c r="CL69" s="58">
        <f t="shared" ref="CL69" si="443">CK66</f>
        <v>170.65724900000001</v>
      </c>
      <c r="CM69" s="81">
        <f t="shared" ref="CM69" si="444">CL66</f>
        <v>170.65724900000001</v>
      </c>
      <c r="CN69" s="58"/>
      <c r="CO69" s="58"/>
      <c r="CP69" s="58"/>
      <c r="CQ69" s="58"/>
      <c r="CR69" s="81"/>
      <c r="CS69" s="58"/>
      <c r="CT69" s="58"/>
      <c r="CU69" s="58"/>
      <c r="CV69" s="58"/>
      <c r="CW69" s="81"/>
      <c r="CX69" s="58"/>
      <c r="CY69" s="58"/>
      <c r="CZ69" s="58"/>
      <c r="DA69" s="58"/>
      <c r="DB69" s="81"/>
      <c r="DC69" s="58"/>
      <c r="DD69" s="58"/>
      <c r="DE69" s="58"/>
      <c r="DF69" s="58"/>
      <c r="DG69" s="81"/>
      <c r="DH69" s="58"/>
      <c r="DI69" s="58"/>
      <c r="DJ69" s="58"/>
      <c r="DK69" s="58"/>
      <c r="DL69" s="49"/>
    </row>
    <row r="70" spans="1:116" s="92" customFormat="1" x14ac:dyDescent="0.25">
      <c r="A70" s="153"/>
      <c r="B70" s="138"/>
      <c r="C70" s="141"/>
      <c r="D70" s="141" t="s">
        <v>165</v>
      </c>
      <c r="E70" s="141">
        <v>23.6983068278</v>
      </c>
      <c r="F70" s="144"/>
      <c r="G70" s="30" t="s">
        <v>126</v>
      </c>
      <c r="H70" s="31" t="s">
        <v>54</v>
      </c>
      <c r="I70" s="48"/>
      <c r="J70" s="49"/>
      <c r="K70" s="49"/>
      <c r="L70" s="49"/>
      <c r="M70" s="49"/>
      <c r="N70" s="49"/>
      <c r="O70" s="49"/>
      <c r="P70" s="58"/>
      <c r="Q70" s="58"/>
      <c r="R70" s="58"/>
      <c r="S70" s="58"/>
      <c r="T70" s="81"/>
      <c r="U70" s="58"/>
      <c r="V70" s="58"/>
      <c r="W70" s="58"/>
      <c r="X70" s="58"/>
      <c r="Y70" s="81"/>
      <c r="Z70" s="58"/>
      <c r="AA70" s="58"/>
      <c r="AB70" s="58"/>
      <c r="AC70" s="58"/>
      <c r="AD70" s="49"/>
      <c r="AE70" s="58"/>
      <c r="AF70" s="58"/>
      <c r="AG70" s="58"/>
      <c r="AH70" s="58"/>
      <c r="AI70" s="49"/>
      <c r="AJ70" s="58"/>
      <c r="AK70" s="58"/>
      <c r="AL70" s="58"/>
      <c r="AM70" s="58"/>
      <c r="AN70" s="58"/>
      <c r="AO70" s="81"/>
      <c r="AP70" s="58"/>
      <c r="AQ70" s="58"/>
      <c r="AR70" s="58"/>
      <c r="AS70" s="58"/>
      <c r="AT70" s="58"/>
      <c r="AU70" s="58"/>
      <c r="AV70" s="49"/>
      <c r="AW70" s="58"/>
      <c r="AX70" s="58"/>
      <c r="AY70" s="58"/>
      <c r="AZ70" s="58"/>
      <c r="BA70" s="58"/>
      <c r="BB70" s="49"/>
      <c r="BC70" s="58"/>
      <c r="BD70" s="58">
        <f>BC69</f>
        <v>7.1016621999999998</v>
      </c>
      <c r="BE70" s="58">
        <f t="shared" ref="BE70:CM70" si="445">BD69</f>
        <v>7.1016621999999998</v>
      </c>
      <c r="BF70" s="58">
        <f t="shared" si="445"/>
        <v>7.1016621999999998</v>
      </c>
      <c r="BG70" s="81">
        <f t="shared" si="445"/>
        <v>7.1016621999999998</v>
      </c>
      <c r="BH70" s="58">
        <f t="shared" si="445"/>
        <v>7.1016621999999998</v>
      </c>
      <c r="BI70" s="58">
        <f t="shared" si="445"/>
        <v>42.609973199999999</v>
      </c>
      <c r="BJ70" s="58">
        <f t="shared" si="445"/>
        <v>42.609973199999999</v>
      </c>
      <c r="BK70" s="58">
        <f t="shared" si="445"/>
        <v>42.609973199999999</v>
      </c>
      <c r="BL70" s="81">
        <f t="shared" si="445"/>
        <v>42.609973199999999</v>
      </c>
      <c r="BM70" s="58">
        <f t="shared" si="445"/>
        <v>42.609973199999999</v>
      </c>
      <c r="BN70" s="58">
        <f t="shared" si="445"/>
        <v>75.91815276470588</v>
      </c>
      <c r="BO70" s="58">
        <f t="shared" si="445"/>
        <v>75.91815276470588</v>
      </c>
      <c r="BP70" s="58">
        <f t="shared" si="445"/>
        <v>75.91815276470588</v>
      </c>
      <c r="BQ70" s="58">
        <f t="shared" si="445"/>
        <v>75.91815276470588</v>
      </c>
      <c r="BR70" s="58">
        <f t="shared" si="445"/>
        <v>75.91815276470588</v>
      </c>
      <c r="BS70" s="58">
        <f t="shared" si="445"/>
        <v>75.91815276470588</v>
      </c>
      <c r="BT70" s="58">
        <f t="shared" si="445"/>
        <v>75.91815276470588</v>
      </c>
      <c r="BU70" s="58">
        <f t="shared" si="445"/>
        <v>75.91815276470588</v>
      </c>
      <c r="BV70" s="81">
        <f t="shared" si="445"/>
        <v>75.91815276470588</v>
      </c>
      <c r="BW70" s="58">
        <f t="shared" si="445"/>
        <v>75.91815276470588</v>
      </c>
      <c r="BX70" s="58">
        <f t="shared" si="445"/>
        <v>124.93346041176471</v>
      </c>
      <c r="BY70" s="58">
        <f t="shared" si="445"/>
        <v>124.93346041176471</v>
      </c>
      <c r="BZ70" s="58">
        <f t="shared" si="445"/>
        <v>124.93346041176471</v>
      </c>
      <c r="CA70" s="58">
        <f t="shared" si="445"/>
        <v>124.93346041176471</v>
      </c>
      <c r="CB70" s="58">
        <f t="shared" si="445"/>
        <v>124.93346041176471</v>
      </c>
      <c r="CC70" s="49">
        <f t="shared" si="445"/>
        <v>124.93346041176471</v>
      </c>
      <c r="CD70" s="58">
        <f t="shared" si="445"/>
        <v>124.93346041176471</v>
      </c>
      <c r="CE70" s="58">
        <f t="shared" si="445"/>
        <v>162.49994700000002</v>
      </c>
      <c r="CF70" s="58">
        <f t="shared" si="445"/>
        <v>162.49994700000002</v>
      </c>
      <c r="CG70" s="58">
        <f t="shared" si="445"/>
        <v>162.49994700000002</v>
      </c>
      <c r="CH70" s="81">
        <f t="shared" si="445"/>
        <v>162.49994700000002</v>
      </c>
      <c r="CI70" s="58">
        <f t="shared" si="445"/>
        <v>162.49994700000002</v>
      </c>
      <c r="CJ70" s="58">
        <f t="shared" si="445"/>
        <v>170.65724900000001</v>
      </c>
      <c r="CK70" s="58">
        <f t="shared" si="445"/>
        <v>170.65724900000001</v>
      </c>
      <c r="CL70" s="58">
        <f t="shared" si="445"/>
        <v>170.65724900000001</v>
      </c>
      <c r="CM70" s="81">
        <f t="shared" si="445"/>
        <v>170.65724900000001</v>
      </c>
      <c r="CN70" s="58"/>
      <c r="CO70" s="58"/>
      <c r="CP70" s="58"/>
      <c r="CQ70" s="58"/>
      <c r="CR70" s="81"/>
      <c r="CS70" s="58"/>
      <c r="CT70" s="58"/>
      <c r="CU70" s="58"/>
      <c r="CV70" s="58"/>
      <c r="CW70" s="81"/>
      <c r="CX70" s="58"/>
      <c r="CY70" s="58"/>
      <c r="CZ70" s="58"/>
      <c r="DA70" s="58"/>
      <c r="DB70" s="81"/>
      <c r="DC70" s="58"/>
      <c r="DD70" s="58"/>
      <c r="DE70" s="58"/>
      <c r="DF70" s="58"/>
      <c r="DG70" s="81"/>
      <c r="DH70" s="58"/>
      <c r="DI70" s="58"/>
      <c r="DJ70" s="58"/>
      <c r="DK70" s="58"/>
      <c r="DL70" s="49"/>
    </row>
    <row r="71" spans="1:116" s="92" customFormat="1" x14ac:dyDescent="0.25">
      <c r="A71" s="153"/>
      <c r="B71" s="138"/>
      <c r="C71" s="141"/>
      <c r="D71" s="141"/>
      <c r="E71" s="141"/>
      <c r="F71" s="144"/>
      <c r="G71" s="30" t="s">
        <v>230</v>
      </c>
      <c r="H71" s="31" t="s">
        <v>56</v>
      </c>
      <c r="I71" s="48"/>
      <c r="J71" s="49"/>
      <c r="K71" s="49"/>
      <c r="L71" s="49"/>
      <c r="M71" s="49"/>
      <c r="N71" s="49"/>
      <c r="O71" s="49"/>
      <c r="P71" s="58"/>
      <c r="Q71" s="58"/>
      <c r="R71" s="58"/>
      <c r="S71" s="58"/>
      <c r="T71" s="81"/>
      <c r="U71" s="58"/>
      <c r="V71" s="58"/>
      <c r="W71" s="58"/>
      <c r="X71" s="58"/>
      <c r="Y71" s="81"/>
      <c r="Z71" s="58"/>
      <c r="AA71" s="58"/>
      <c r="AB71" s="58"/>
      <c r="AC71" s="58"/>
      <c r="AD71" s="49"/>
      <c r="AE71" s="58"/>
      <c r="AF71" s="58"/>
      <c r="AG71" s="58"/>
      <c r="AH71" s="58"/>
      <c r="AI71" s="49"/>
      <c r="AJ71" s="58"/>
      <c r="AK71" s="58"/>
      <c r="AL71" s="58"/>
      <c r="AM71" s="58"/>
      <c r="AN71" s="58"/>
      <c r="AO71" s="81"/>
      <c r="AP71" s="58"/>
      <c r="AQ71" s="58"/>
      <c r="AR71" s="58"/>
      <c r="AS71" s="58"/>
      <c r="AT71" s="58"/>
      <c r="AU71" s="58"/>
      <c r="AV71" s="49"/>
      <c r="AW71" s="58"/>
      <c r="AX71" s="58"/>
      <c r="AY71" s="58"/>
      <c r="AZ71" s="58"/>
      <c r="BA71" s="58"/>
      <c r="BB71" s="49"/>
      <c r="BC71" s="58"/>
      <c r="BD71" s="58"/>
      <c r="BE71" s="58">
        <f t="shared" ref="BE71:CH71" si="446">BD70</f>
        <v>7.1016621999999998</v>
      </c>
      <c r="BF71" s="58">
        <f t="shared" si="446"/>
        <v>7.1016621999999998</v>
      </c>
      <c r="BG71" s="81">
        <f t="shared" si="446"/>
        <v>7.1016621999999998</v>
      </c>
      <c r="BH71" s="58">
        <f t="shared" si="446"/>
        <v>7.1016621999999998</v>
      </c>
      <c r="BI71" s="58">
        <f t="shared" si="446"/>
        <v>7.1016621999999998</v>
      </c>
      <c r="BJ71" s="58">
        <f t="shared" si="446"/>
        <v>42.609973199999999</v>
      </c>
      <c r="BK71" s="58">
        <f t="shared" si="446"/>
        <v>42.609973199999999</v>
      </c>
      <c r="BL71" s="81">
        <f t="shared" si="446"/>
        <v>42.609973199999999</v>
      </c>
      <c r="BM71" s="58">
        <f t="shared" si="446"/>
        <v>42.609973199999999</v>
      </c>
      <c r="BN71" s="58">
        <f t="shared" si="446"/>
        <v>42.609973199999999</v>
      </c>
      <c r="BO71" s="58">
        <f t="shared" si="446"/>
        <v>75.91815276470588</v>
      </c>
      <c r="BP71" s="58">
        <f t="shared" si="446"/>
        <v>75.91815276470588</v>
      </c>
      <c r="BQ71" s="58">
        <f t="shared" si="446"/>
        <v>75.91815276470588</v>
      </c>
      <c r="BR71" s="58">
        <f t="shared" si="446"/>
        <v>75.91815276470588</v>
      </c>
      <c r="BS71" s="58">
        <f t="shared" si="446"/>
        <v>75.91815276470588</v>
      </c>
      <c r="BT71" s="58">
        <f t="shared" si="446"/>
        <v>75.91815276470588</v>
      </c>
      <c r="BU71" s="58">
        <f t="shared" si="446"/>
        <v>75.91815276470588</v>
      </c>
      <c r="BV71" s="81">
        <f t="shared" si="446"/>
        <v>75.91815276470588</v>
      </c>
      <c r="BW71" s="58">
        <f t="shared" si="446"/>
        <v>75.91815276470588</v>
      </c>
      <c r="BX71" s="58">
        <f t="shared" si="446"/>
        <v>75.91815276470588</v>
      </c>
      <c r="BY71" s="58">
        <f t="shared" si="446"/>
        <v>124.93346041176471</v>
      </c>
      <c r="BZ71" s="58">
        <f t="shared" si="446"/>
        <v>124.93346041176471</v>
      </c>
      <c r="CA71" s="58">
        <f t="shared" si="446"/>
        <v>124.93346041176471</v>
      </c>
      <c r="CB71" s="58">
        <f t="shared" si="446"/>
        <v>124.93346041176471</v>
      </c>
      <c r="CC71" s="49">
        <f t="shared" si="446"/>
        <v>124.93346041176471</v>
      </c>
      <c r="CD71" s="58">
        <f t="shared" si="446"/>
        <v>124.93346041176471</v>
      </c>
      <c r="CE71" s="58">
        <f t="shared" si="446"/>
        <v>124.93346041176471</v>
      </c>
      <c r="CF71" s="58">
        <f t="shared" si="446"/>
        <v>162.49994700000002</v>
      </c>
      <c r="CG71" s="58">
        <f t="shared" si="446"/>
        <v>162.49994700000002</v>
      </c>
      <c r="CH71" s="81">
        <f t="shared" si="446"/>
        <v>162.49994700000002</v>
      </c>
      <c r="CI71" s="58">
        <f t="shared" ref="CI71" si="447">CH70</f>
        <v>162.49994700000002</v>
      </c>
      <c r="CJ71" s="58">
        <f t="shared" ref="CJ71" si="448">CI70</f>
        <v>162.49994700000002</v>
      </c>
      <c r="CK71" s="58">
        <f t="shared" ref="CK71" si="449">CJ70</f>
        <v>170.65724900000001</v>
      </c>
      <c r="CL71" s="58">
        <f t="shared" ref="CL71" si="450">CK70</f>
        <v>170.65724900000001</v>
      </c>
      <c r="CM71" s="81">
        <f t="shared" ref="CM71" si="451">CL70</f>
        <v>170.65724900000001</v>
      </c>
      <c r="CN71" s="58"/>
      <c r="CO71" s="58"/>
      <c r="CP71" s="58"/>
      <c r="CQ71" s="58"/>
      <c r="CR71" s="81"/>
      <c r="CS71" s="58"/>
      <c r="CT71" s="58"/>
      <c r="CU71" s="58"/>
      <c r="CV71" s="58"/>
      <c r="CW71" s="81"/>
      <c r="CX71" s="58"/>
      <c r="CY71" s="58"/>
      <c r="CZ71" s="58"/>
      <c r="DA71" s="58"/>
      <c r="DB71" s="81"/>
      <c r="DC71" s="58"/>
      <c r="DD71" s="58"/>
      <c r="DE71" s="58"/>
      <c r="DF71" s="58"/>
      <c r="DG71" s="81"/>
      <c r="DH71" s="58"/>
      <c r="DI71" s="58"/>
      <c r="DJ71" s="58"/>
      <c r="DK71" s="58"/>
      <c r="DL71" s="49"/>
    </row>
    <row r="72" spans="1:116" s="92" customFormat="1" x14ac:dyDescent="0.25">
      <c r="A72" s="153"/>
      <c r="B72" s="138"/>
      <c r="C72" s="141"/>
      <c r="D72" s="141"/>
      <c r="E72" s="141"/>
      <c r="F72" s="144"/>
      <c r="G72" s="32" t="s">
        <v>127</v>
      </c>
      <c r="H72" s="33" t="s">
        <v>57</v>
      </c>
      <c r="I72" s="48"/>
      <c r="J72" s="49"/>
      <c r="K72" s="49"/>
      <c r="L72" s="49"/>
      <c r="M72" s="49"/>
      <c r="N72" s="49"/>
      <c r="O72" s="49"/>
      <c r="P72" s="58"/>
      <c r="Q72" s="58"/>
      <c r="R72" s="58"/>
      <c r="S72" s="58"/>
      <c r="T72" s="81"/>
      <c r="U72" s="58"/>
      <c r="V72" s="58"/>
      <c r="W72" s="58"/>
      <c r="X72" s="58"/>
      <c r="Y72" s="81"/>
      <c r="Z72" s="58"/>
      <c r="AA72" s="58"/>
      <c r="AB72" s="58"/>
      <c r="AC72" s="58"/>
      <c r="AD72" s="49"/>
      <c r="AE72" s="58"/>
      <c r="AF72" s="58"/>
      <c r="AG72" s="58"/>
      <c r="AH72" s="58"/>
      <c r="AI72" s="49"/>
      <c r="AJ72" s="58"/>
      <c r="AK72" s="58"/>
      <c r="AL72" s="58"/>
      <c r="AM72" s="58"/>
      <c r="AN72" s="58"/>
      <c r="AO72" s="81"/>
      <c r="AP72" s="58"/>
      <c r="AQ72" s="58"/>
      <c r="AR72" s="58"/>
      <c r="AS72" s="58"/>
      <c r="AT72" s="58"/>
      <c r="AU72" s="58"/>
      <c r="AV72" s="49"/>
      <c r="AW72" s="58"/>
      <c r="AX72" s="58"/>
      <c r="AY72" s="58"/>
      <c r="AZ72" s="58"/>
      <c r="BA72" s="58"/>
      <c r="BB72" s="49"/>
      <c r="BC72" s="58"/>
      <c r="BD72" s="58"/>
      <c r="BE72" s="58"/>
      <c r="BF72" s="58"/>
      <c r="BG72" s="81"/>
      <c r="BH72" s="58"/>
      <c r="BI72" s="58"/>
      <c r="BJ72" s="58">
        <f>BE71</f>
        <v>7.1016621999999998</v>
      </c>
      <c r="BK72" s="58">
        <f t="shared" ref="BK72:CH72" si="452">BF71</f>
        <v>7.1016621999999998</v>
      </c>
      <c r="BL72" s="81">
        <f t="shared" si="452"/>
        <v>7.1016621999999998</v>
      </c>
      <c r="BM72" s="58">
        <f t="shared" si="452"/>
        <v>7.1016621999999998</v>
      </c>
      <c r="BN72" s="58">
        <f t="shared" si="452"/>
        <v>7.1016621999999998</v>
      </c>
      <c r="BO72" s="58">
        <f t="shared" si="452"/>
        <v>42.609973199999999</v>
      </c>
      <c r="BP72" s="58">
        <f t="shared" si="452"/>
        <v>42.609973199999999</v>
      </c>
      <c r="BQ72" s="58">
        <f t="shared" si="452"/>
        <v>42.609973199999999</v>
      </c>
      <c r="BR72" s="58">
        <f t="shared" si="452"/>
        <v>42.609973199999999</v>
      </c>
      <c r="BS72" s="58">
        <f t="shared" si="452"/>
        <v>42.609973199999999</v>
      </c>
      <c r="BT72" s="58">
        <f t="shared" si="452"/>
        <v>75.91815276470588</v>
      </c>
      <c r="BU72" s="58">
        <f t="shared" si="452"/>
        <v>75.91815276470588</v>
      </c>
      <c r="BV72" s="81">
        <f t="shared" si="452"/>
        <v>75.91815276470588</v>
      </c>
      <c r="BW72" s="58">
        <f t="shared" si="452"/>
        <v>75.91815276470588</v>
      </c>
      <c r="BX72" s="58">
        <f t="shared" si="452"/>
        <v>75.91815276470588</v>
      </c>
      <c r="BY72" s="58">
        <f t="shared" si="452"/>
        <v>75.91815276470588</v>
      </c>
      <c r="BZ72" s="58">
        <f t="shared" si="452"/>
        <v>75.91815276470588</v>
      </c>
      <c r="CA72" s="58">
        <f t="shared" si="452"/>
        <v>75.91815276470588</v>
      </c>
      <c r="CB72" s="58">
        <f t="shared" si="452"/>
        <v>75.91815276470588</v>
      </c>
      <c r="CC72" s="49">
        <f t="shared" si="452"/>
        <v>75.91815276470588</v>
      </c>
      <c r="CD72" s="58">
        <f t="shared" si="452"/>
        <v>124.93346041176471</v>
      </c>
      <c r="CE72" s="58">
        <f t="shared" si="452"/>
        <v>124.93346041176471</v>
      </c>
      <c r="CF72" s="58">
        <f t="shared" si="452"/>
        <v>124.93346041176471</v>
      </c>
      <c r="CG72" s="58">
        <f t="shared" si="452"/>
        <v>124.93346041176471</v>
      </c>
      <c r="CH72" s="81">
        <f t="shared" si="452"/>
        <v>124.93346041176471</v>
      </c>
      <c r="CI72" s="58">
        <f t="shared" ref="CI72" si="453">CD71</f>
        <v>124.93346041176471</v>
      </c>
      <c r="CJ72" s="58">
        <f t="shared" ref="CJ72" si="454">CE71</f>
        <v>124.93346041176471</v>
      </c>
      <c r="CK72" s="58">
        <f t="shared" ref="CK72" si="455">CF71</f>
        <v>162.49994700000002</v>
      </c>
      <c r="CL72" s="58">
        <f t="shared" ref="CL72" si="456">CG71</f>
        <v>162.49994700000002</v>
      </c>
      <c r="CM72" s="81">
        <f t="shared" ref="CM72" si="457">CH71</f>
        <v>162.49994700000002</v>
      </c>
      <c r="CN72" s="58">
        <f t="shared" ref="CN72" si="458">CI71</f>
        <v>162.49994700000002</v>
      </c>
      <c r="CO72" s="58">
        <f t="shared" ref="CO72" si="459">CJ71</f>
        <v>162.49994700000002</v>
      </c>
      <c r="CP72" s="58">
        <f t="shared" ref="CP72" si="460">CK71</f>
        <v>170.65724900000001</v>
      </c>
      <c r="CQ72" s="58">
        <f t="shared" ref="CQ72" si="461">CL71</f>
        <v>170.65724900000001</v>
      </c>
      <c r="CR72" s="81">
        <f t="shared" ref="CR72" si="462">CM71</f>
        <v>170.65724900000001</v>
      </c>
      <c r="CS72" s="58"/>
      <c r="CT72" s="58"/>
      <c r="CU72" s="58"/>
      <c r="CV72" s="58"/>
      <c r="CW72" s="81"/>
      <c r="CX72" s="58"/>
      <c r="CY72" s="58"/>
      <c r="CZ72" s="58"/>
      <c r="DA72" s="58"/>
      <c r="DB72" s="81"/>
      <c r="DC72" s="58"/>
      <c r="DD72" s="58"/>
      <c r="DE72" s="58"/>
      <c r="DF72" s="58"/>
      <c r="DG72" s="81"/>
      <c r="DH72" s="58"/>
      <c r="DI72" s="58"/>
      <c r="DJ72" s="58"/>
      <c r="DK72" s="58"/>
      <c r="DL72" s="49"/>
    </row>
    <row r="73" spans="1:116" s="92" customFormat="1" x14ac:dyDescent="0.25">
      <c r="A73" s="153"/>
      <c r="B73" s="138"/>
      <c r="C73" s="141"/>
      <c r="D73" s="141" t="s">
        <v>166</v>
      </c>
      <c r="E73" s="141">
        <v>17.742822270200001</v>
      </c>
      <c r="F73" s="144"/>
      <c r="G73" s="32" t="s">
        <v>234</v>
      </c>
      <c r="H73" s="33" t="s">
        <v>78</v>
      </c>
      <c r="I73" s="48"/>
      <c r="J73" s="49"/>
      <c r="K73" s="49"/>
      <c r="L73" s="49"/>
      <c r="M73" s="49"/>
      <c r="N73" s="49"/>
      <c r="O73" s="49"/>
      <c r="P73" s="58"/>
      <c r="Q73" s="58"/>
      <c r="R73" s="58"/>
      <c r="S73" s="58"/>
      <c r="T73" s="81"/>
      <c r="U73" s="58"/>
      <c r="V73" s="58"/>
      <c r="W73" s="58"/>
      <c r="X73" s="58"/>
      <c r="Y73" s="81"/>
      <c r="Z73" s="58"/>
      <c r="AA73" s="58"/>
      <c r="AB73" s="58"/>
      <c r="AC73" s="58"/>
      <c r="AD73" s="49"/>
      <c r="AE73" s="58"/>
      <c r="AF73" s="58"/>
      <c r="AG73" s="58"/>
      <c r="AH73" s="58"/>
      <c r="AI73" s="49"/>
      <c r="AJ73" s="58"/>
      <c r="AK73" s="58"/>
      <c r="AL73" s="58"/>
      <c r="AM73" s="58"/>
      <c r="AN73" s="58"/>
      <c r="AO73" s="81"/>
      <c r="AP73" s="58"/>
      <c r="AQ73" s="58"/>
      <c r="AR73" s="58"/>
      <c r="AS73" s="58"/>
      <c r="AT73" s="58"/>
      <c r="AU73" s="58"/>
      <c r="AV73" s="49"/>
      <c r="AW73" s="58"/>
      <c r="AX73" s="58"/>
      <c r="AY73" s="58"/>
      <c r="AZ73" s="58"/>
      <c r="BA73" s="58"/>
      <c r="BB73" s="49"/>
      <c r="BC73" s="58"/>
      <c r="BD73" s="58"/>
      <c r="BE73" s="58"/>
      <c r="BF73" s="58"/>
      <c r="BG73" s="81"/>
      <c r="BH73" s="58"/>
      <c r="BI73" s="58"/>
      <c r="BJ73" s="58"/>
      <c r="BK73" s="58"/>
      <c r="BL73" s="81"/>
      <c r="BM73" s="58"/>
      <c r="BN73" s="58"/>
      <c r="BO73" s="58"/>
      <c r="BP73" s="58"/>
      <c r="BQ73" s="58"/>
      <c r="BR73" s="58"/>
      <c r="BS73" s="58"/>
      <c r="BT73" s="58"/>
      <c r="BU73" s="58"/>
      <c r="BV73" s="81"/>
      <c r="BW73" s="58"/>
      <c r="BX73" s="58"/>
      <c r="BY73" s="58"/>
      <c r="BZ73" s="58"/>
      <c r="CA73" s="58"/>
      <c r="CB73" s="58"/>
      <c r="CC73" s="49"/>
      <c r="CD73" s="58">
        <f>BJ72</f>
        <v>7.1016621999999998</v>
      </c>
      <c r="CE73" s="58">
        <f t="shared" ref="CE73:DF73" si="463">BK72</f>
        <v>7.1016621999999998</v>
      </c>
      <c r="CF73" s="58">
        <f t="shared" si="463"/>
        <v>7.1016621999999998</v>
      </c>
      <c r="CG73" s="58">
        <f t="shared" si="463"/>
        <v>7.1016621999999998</v>
      </c>
      <c r="CH73" s="81">
        <f t="shared" si="463"/>
        <v>7.1016621999999998</v>
      </c>
      <c r="CI73" s="58">
        <f t="shared" ref="CI73" si="464">BO72</f>
        <v>42.609973199999999</v>
      </c>
      <c r="CJ73" s="58">
        <f t="shared" ref="CJ73" si="465">BP72</f>
        <v>42.609973199999999</v>
      </c>
      <c r="CK73" s="58">
        <f t="shared" ref="CK73" si="466">BQ72</f>
        <v>42.609973199999999</v>
      </c>
      <c r="CL73" s="58">
        <f t="shared" ref="CL73" si="467">BR72</f>
        <v>42.609973199999999</v>
      </c>
      <c r="CM73" s="81">
        <f t="shared" ref="CM73" si="468">BS72</f>
        <v>42.609973199999999</v>
      </c>
      <c r="CN73" s="58">
        <f t="shared" ref="CN73" si="469">BT72</f>
        <v>75.91815276470588</v>
      </c>
      <c r="CO73" s="58">
        <f t="shared" ref="CO73" si="470">BU72</f>
        <v>75.91815276470588</v>
      </c>
      <c r="CP73" s="58">
        <f t="shared" ref="CP73" si="471">BV72</f>
        <v>75.91815276470588</v>
      </c>
      <c r="CQ73" s="58">
        <f t="shared" ref="CQ73" si="472">BW72</f>
        <v>75.91815276470588</v>
      </c>
      <c r="CR73" s="81">
        <f t="shared" ref="CR73" si="473">BX72</f>
        <v>75.91815276470588</v>
      </c>
      <c r="CS73" s="58">
        <f t="shared" si="463"/>
        <v>75.91815276470588</v>
      </c>
      <c r="CT73" s="58">
        <f t="shared" si="463"/>
        <v>75.91815276470588</v>
      </c>
      <c r="CU73" s="58">
        <f t="shared" si="463"/>
        <v>75.91815276470588</v>
      </c>
      <c r="CV73" s="58">
        <f t="shared" si="463"/>
        <v>75.91815276470588</v>
      </c>
      <c r="CW73" s="81">
        <f t="shared" si="463"/>
        <v>75.91815276470588</v>
      </c>
      <c r="CX73" s="58">
        <f t="shared" si="463"/>
        <v>124.93346041176471</v>
      </c>
      <c r="CY73" s="58">
        <f t="shared" si="463"/>
        <v>124.93346041176471</v>
      </c>
      <c r="CZ73" s="58">
        <f t="shared" si="463"/>
        <v>124.93346041176471</v>
      </c>
      <c r="DA73" s="58">
        <f t="shared" si="463"/>
        <v>124.93346041176471</v>
      </c>
      <c r="DB73" s="81">
        <f t="shared" si="463"/>
        <v>124.93346041176471</v>
      </c>
      <c r="DC73" s="58">
        <f t="shared" si="463"/>
        <v>124.93346041176471</v>
      </c>
      <c r="DD73" s="58">
        <f t="shared" si="463"/>
        <v>124.93346041176471</v>
      </c>
      <c r="DE73" s="58">
        <f t="shared" si="463"/>
        <v>162.49994700000002</v>
      </c>
      <c r="DF73" s="58">
        <f t="shared" si="463"/>
        <v>162.49994700000002</v>
      </c>
      <c r="DG73" s="81">
        <f t="shared" ref="DG73" si="474">CM72</f>
        <v>162.49994700000002</v>
      </c>
      <c r="DH73" s="58">
        <f t="shared" ref="DH73" si="475">CN72</f>
        <v>162.49994700000002</v>
      </c>
      <c r="DI73" s="58">
        <f t="shared" ref="DI73" si="476">CO72</f>
        <v>162.49994700000002</v>
      </c>
      <c r="DJ73" s="58">
        <f t="shared" ref="DJ73" si="477">CP72</f>
        <v>170.65724900000001</v>
      </c>
      <c r="DK73" s="58">
        <f t="shared" ref="DK73" si="478">CQ72</f>
        <v>170.65724900000001</v>
      </c>
      <c r="DL73" s="49">
        <f t="shared" ref="DL73" si="479">CR72</f>
        <v>170.65724900000001</v>
      </c>
    </row>
    <row r="74" spans="1:116" s="92" customFormat="1" x14ac:dyDescent="0.25">
      <c r="A74" s="153"/>
      <c r="B74" s="138"/>
      <c r="C74" s="141"/>
      <c r="D74" s="141"/>
      <c r="E74" s="141"/>
      <c r="F74" s="144"/>
      <c r="G74" s="34"/>
      <c r="H74" s="35"/>
      <c r="I74" s="48"/>
      <c r="J74" s="49"/>
      <c r="K74" s="49"/>
      <c r="L74" s="49"/>
      <c r="M74" s="49"/>
      <c r="N74" s="49"/>
      <c r="O74" s="49"/>
      <c r="P74" s="58"/>
      <c r="Q74" s="58"/>
      <c r="R74" s="58"/>
      <c r="S74" s="58"/>
      <c r="T74" s="81"/>
      <c r="U74" s="58"/>
      <c r="V74" s="58"/>
      <c r="W74" s="58"/>
      <c r="X74" s="58"/>
      <c r="Y74" s="81"/>
      <c r="Z74" s="58"/>
      <c r="AA74" s="58"/>
      <c r="AB74" s="58"/>
      <c r="AC74" s="58"/>
      <c r="AD74" s="49"/>
      <c r="AE74" s="58"/>
      <c r="AF74" s="58"/>
      <c r="AG74" s="58"/>
      <c r="AH74" s="58"/>
      <c r="AI74" s="49"/>
      <c r="AJ74" s="58"/>
      <c r="AK74" s="58"/>
      <c r="AL74" s="58"/>
      <c r="AM74" s="58"/>
      <c r="AN74" s="58"/>
      <c r="AO74" s="81"/>
      <c r="AP74" s="58"/>
      <c r="AQ74" s="58"/>
      <c r="AR74" s="58"/>
      <c r="AS74" s="58"/>
      <c r="AT74" s="58"/>
      <c r="AU74" s="58"/>
      <c r="AV74" s="49"/>
      <c r="AW74" s="58"/>
      <c r="AX74" s="58"/>
      <c r="AY74" s="58"/>
      <c r="AZ74" s="58"/>
      <c r="BA74" s="58"/>
      <c r="BB74" s="49"/>
      <c r="BC74" s="58"/>
      <c r="BD74" s="58"/>
      <c r="BE74" s="58"/>
      <c r="BF74" s="58"/>
      <c r="BG74" s="81"/>
      <c r="BH74" s="58"/>
      <c r="BI74" s="58"/>
      <c r="BJ74" s="58"/>
      <c r="BK74" s="58"/>
      <c r="BL74" s="81"/>
      <c r="BM74" s="58"/>
      <c r="BN74" s="58"/>
      <c r="BO74" s="58"/>
      <c r="BP74" s="58"/>
      <c r="BQ74" s="58"/>
      <c r="BR74" s="58"/>
      <c r="BS74" s="58"/>
      <c r="BT74" s="58"/>
      <c r="BU74" s="58"/>
      <c r="BV74" s="81"/>
      <c r="BW74" s="58"/>
      <c r="BX74" s="58"/>
      <c r="BY74" s="58"/>
      <c r="BZ74" s="58"/>
      <c r="CA74" s="58"/>
      <c r="CB74" s="58"/>
      <c r="CC74" s="49"/>
      <c r="CD74" s="58"/>
      <c r="CE74" s="58"/>
      <c r="CF74" s="58"/>
      <c r="CG74" s="58"/>
      <c r="CH74" s="81"/>
      <c r="CI74" s="58"/>
      <c r="CJ74" s="58"/>
      <c r="CK74" s="58"/>
      <c r="CL74" s="58"/>
      <c r="CM74" s="81"/>
      <c r="CN74" s="58"/>
      <c r="CO74" s="58"/>
      <c r="CP74" s="58"/>
      <c r="CQ74" s="58"/>
      <c r="CR74" s="81"/>
      <c r="CS74" s="58"/>
      <c r="CT74" s="58"/>
      <c r="CU74" s="58"/>
      <c r="CV74" s="58"/>
      <c r="CW74" s="81"/>
      <c r="CX74" s="58"/>
      <c r="CY74" s="58"/>
      <c r="CZ74" s="58"/>
      <c r="DA74" s="58"/>
      <c r="DB74" s="81"/>
      <c r="DC74" s="58"/>
      <c r="DD74" s="58"/>
      <c r="DE74" s="58"/>
      <c r="DF74" s="58"/>
      <c r="DG74" s="81"/>
      <c r="DH74" s="58"/>
      <c r="DI74" s="58"/>
      <c r="DJ74" s="58"/>
      <c r="DK74" s="58"/>
      <c r="DL74" s="49"/>
    </row>
    <row r="75" spans="1:116" s="92" customFormat="1" x14ac:dyDescent="0.25">
      <c r="A75" s="153"/>
      <c r="B75" s="138"/>
      <c r="C75" s="141"/>
      <c r="D75" s="141" t="s">
        <v>167</v>
      </c>
      <c r="E75" s="141">
        <v>3.0732501974800002</v>
      </c>
      <c r="F75" s="144"/>
      <c r="G75" s="34"/>
      <c r="H75" s="35"/>
      <c r="I75" s="48"/>
      <c r="J75" s="49"/>
      <c r="K75" s="49"/>
      <c r="L75" s="49"/>
      <c r="M75" s="49"/>
      <c r="N75" s="49"/>
      <c r="O75" s="49"/>
      <c r="P75" s="58"/>
      <c r="Q75" s="58"/>
      <c r="R75" s="58"/>
      <c r="S75" s="58"/>
      <c r="T75" s="81"/>
      <c r="U75" s="58"/>
      <c r="V75" s="58"/>
      <c r="W75" s="58"/>
      <c r="X75" s="58"/>
      <c r="Y75" s="81"/>
      <c r="Z75" s="58"/>
      <c r="AA75" s="58"/>
      <c r="AB75" s="58"/>
      <c r="AC75" s="58"/>
      <c r="AD75" s="49"/>
      <c r="AE75" s="58"/>
      <c r="AF75" s="58"/>
      <c r="AG75" s="58"/>
      <c r="AH75" s="58"/>
      <c r="AI75" s="49"/>
      <c r="AJ75" s="58"/>
      <c r="AK75" s="58"/>
      <c r="AL75" s="58"/>
      <c r="AM75" s="58"/>
      <c r="AN75" s="58"/>
      <c r="AO75" s="81"/>
      <c r="AP75" s="58"/>
      <c r="AQ75" s="58"/>
      <c r="AR75" s="58"/>
      <c r="AS75" s="58"/>
      <c r="AT75" s="58"/>
      <c r="AU75" s="58"/>
      <c r="AV75" s="49"/>
      <c r="AW75" s="58"/>
      <c r="AX75" s="58"/>
      <c r="AY75" s="58"/>
      <c r="AZ75" s="58"/>
      <c r="BA75" s="58"/>
      <c r="BB75" s="49"/>
      <c r="BC75" s="58"/>
      <c r="BD75" s="58"/>
      <c r="BE75" s="58"/>
      <c r="BF75" s="58"/>
      <c r="BG75" s="81"/>
      <c r="BH75" s="58"/>
      <c r="BI75" s="58"/>
      <c r="BJ75" s="58"/>
      <c r="BK75" s="58"/>
      <c r="BL75" s="81"/>
      <c r="BM75" s="58"/>
      <c r="BN75" s="58"/>
      <c r="BO75" s="58"/>
      <c r="BP75" s="58"/>
      <c r="BQ75" s="58"/>
      <c r="BR75" s="58"/>
      <c r="BS75" s="58"/>
      <c r="BT75" s="58"/>
      <c r="BU75" s="58"/>
      <c r="BV75" s="81"/>
      <c r="BW75" s="58"/>
      <c r="BX75" s="58"/>
      <c r="BY75" s="58"/>
      <c r="BZ75" s="58"/>
      <c r="CA75" s="58"/>
      <c r="CB75" s="58"/>
      <c r="CC75" s="49"/>
      <c r="CD75" s="58"/>
      <c r="CE75" s="58"/>
      <c r="CF75" s="58"/>
      <c r="CG75" s="58"/>
      <c r="CH75" s="81"/>
      <c r="CI75" s="58"/>
      <c r="CJ75" s="58"/>
      <c r="CK75" s="58"/>
      <c r="CL75" s="58"/>
      <c r="CM75" s="81"/>
      <c r="CN75" s="58"/>
      <c r="CO75" s="58"/>
      <c r="CP75" s="58"/>
      <c r="CQ75" s="58"/>
      <c r="CR75" s="81"/>
      <c r="CS75" s="58"/>
      <c r="CT75" s="58"/>
      <c r="CU75" s="58"/>
      <c r="CV75" s="58"/>
      <c r="CW75" s="81"/>
      <c r="CX75" s="58"/>
      <c r="CY75" s="58"/>
      <c r="CZ75" s="58"/>
      <c r="DA75" s="58"/>
      <c r="DB75" s="81"/>
      <c r="DC75" s="58"/>
      <c r="DD75" s="58"/>
      <c r="DE75" s="58"/>
      <c r="DF75" s="58"/>
      <c r="DG75" s="81"/>
      <c r="DH75" s="58"/>
      <c r="DI75" s="58"/>
      <c r="DJ75" s="58"/>
      <c r="DK75" s="58"/>
      <c r="DL75" s="49"/>
    </row>
    <row r="76" spans="1:116" s="92" customFormat="1" ht="15.75" thickBot="1" x14ac:dyDescent="0.3">
      <c r="A76" s="154"/>
      <c r="B76" s="139"/>
      <c r="C76" s="142"/>
      <c r="D76" s="142"/>
      <c r="E76" s="142"/>
      <c r="F76" s="145"/>
      <c r="G76" s="36"/>
      <c r="H76" s="37"/>
      <c r="I76" s="51"/>
      <c r="J76" s="52"/>
      <c r="K76" s="52"/>
      <c r="L76" s="52"/>
      <c r="M76" s="52"/>
      <c r="N76" s="52"/>
      <c r="O76" s="52"/>
      <c r="P76" s="80"/>
      <c r="Q76" s="80"/>
      <c r="R76" s="80"/>
      <c r="S76" s="80"/>
      <c r="T76" s="79"/>
      <c r="U76" s="80"/>
      <c r="V76" s="80"/>
      <c r="W76" s="80"/>
      <c r="X76" s="80"/>
      <c r="Y76" s="79"/>
      <c r="Z76" s="80"/>
      <c r="AA76" s="80"/>
      <c r="AB76" s="80"/>
      <c r="AC76" s="80"/>
      <c r="AD76" s="52"/>
      <c r="AE76" s="80"/>
      <c r="AF76" s="80"/>
      <c r="AG76" s="80"/>
      <c r="AH76" s="80"/>
      <c r="AI76" s="52"/>
      <c r="AJ76" s="80"/>
      <c r="AK76" s="80"/>
      <c r="AL76" s="80"/>
      <c r="AM76" s="80"/>
      <c r="AN76" s="80"/>
      <c r="AO76" s="79"/>
      <c r="AP76" s="80"/>
      <c r="AQ76" s="80"/>
      <c r="AR76" s="80"/>
      <c r="AS76" s="80"/>
      <c r="AT76" s="80"/>
      <c r="AU76" s="80"/>
      <c r="AV76" s="52"/>
      <c r="AW76" s="80"/>
      <c r="AX76" s="80"/>
      <c r="AY76" s="80"/>
      <c r="AZ76" s="80"/>
      <c r="BA76" s="80"/>
      <c r="BB76" s="52"/>
      <c r="BC76" s="80"/>
      <c r="BD76" s="80"/>
      <c r="BE76" s="80"/>
      <c r="BF76" s="80"/>
      <c r="BG76" s="79"/>
      <c r="BH76" s="80"/>
      <c r="BI76" s="80"/>
      <c r="BJ76" s="80"/>
      <c r="BK76" s="80"/>
      <c r="BL76" s="79"/>
      <c r="BM76" s="80"/>
      <c r="BN76" s="80"/>
      <c r="BO76" s="80"/>
      <c r="BP76" s="80"/>
      <c r="BQ76" s="80"/>
      <c r="BR76" s="80"/>
      <c r="BS76" s="80"/>
      <c r="BT76" s="80"/>
      <c r="BU76" s="80"/>
      <c r="BV76" s="79"/>
      <c r="BW76" s="80"/>
      <c r="BX76" s="80"/>
      <c r="BY76" s="80"/>
      <c r="BZ76" s="80"/>
      <c r="CA76" s="80"/>
      <c r="CB76" s="80"/>
      <c r="CC76" s="52"/>
      <c r="CD76" s="80"/>
      <c r="CE76" s="80"/>
      <c r="CF76" s="80"/>
      <c r="CG76" s="80"/>
      <c r="CH76" s="79"/>
      <c r="CI76" s="80"/>
      <c r="CJ76" s="80"/>
      <c r="CK76" s="80"/>
      <c r="CL76" s="80"/>
      <c r="CM76" s="79"/>
      <c r="CN76" s="80"/>
      <c r="CO76" s="80"/>
      <c r="CP76" s="80"/>
      <c r="CQ76" s="80"/>
      <c r="CR76" s="79"/>
      <c r="CS76" s="80"/>
      <c r="CT76" s="80"/>
      <c r="CU76" s="80"/>
      <c r="CV76" s="80"/>
      <c r="CW76" s="79"/>
      <c r="CX76" s="80"/>
      <c r="CY76" s="80"/>
      <c r="CZ76" s="80"/>
      <c r="DA76" s="80"/>
      <c r="DB76" s="79"/>
      <c r="DC76" s="80"/>
      <c r="DD76" s="80"/>
      <c r="DE76" s="80"/>
      <c r="DF76" s="80"/>
      <c r="DG76" s="79"/>
      <c r="DH76" s="80"/>
      <c r="DI76" s="80"/>
      <c r="DJ76" s="80"/>
      <c r="DK76" s="80"/>
      <c r="DL76" s="52"/>
    </row>
    <row r="77" spans="1:116" s="96" customFormat="1" x14ac:dyDescent="0.25">
      <c r="A77" s="152" t="s">
        <v>6</v>
      </c>
      <c r="B77" s="137" t="s">
        <v>143</v>
      </c>
      <c r="C77" s="140">
        <f>SUM(E77:E88)</f>
        <v>245.08575957899998</v>
      </c>
      <c r="D77" s="149" t="s">
        <v>168</v>
      </c>
      <c r="E77" s="149">
        <v>10.803139568200001</v>
      </c>
      <c r="F77" s="143" t="s">
        <v>9</v>
      </c>
      <c r="G77" s="38" t="s">
        <v>124</v>
      </c>
      <c r="H77" s="39"/>
      <c r="I77" s="86"/>
      <c r="J77" s="55">
        <v>5.9891030000000001</v>
      </c>
      <c r="K77" s="55">
        <v>5.0807539999999998</v>
      </c>
      <c r="L77" s="55">
        <v>0</v>
      </c>
      <c r="M77" s="55">
        <v>0</v>
      </c>
      <c r="N77" s="55">
        <v>0</v>
      </c>
      <c r="O77" s="55">
        <v>0</v>
      </c>
      <c r="P77" s="55"/>
      <c r="Q77" s="55"/>
      <c r="R77" s="55"/>
      <c r="S77" s="55"/>
      <c r="T77" s="55">
        <v>3.9285714285714284</v>
      </c>
      <c r="U77" s="55"/>
      <c r="V77" s="55"/>
      <c r="W77" s="55"/>
      <c r="X77" s="55"/>
      <c r="Y77" s="55">
        <v>3.9285714285714284</v>
      </c>
      <c r="Z77" s="55"/>
      <c r="AA77" s="55"/>
      <c r="AB77" s="55"/>
      <c r="AC77" s="55"/>
      <c r="AD77" s="55">
        <v>3.1428571428571428</v>
      </c>
      <c r="AE77" s="55"/>
      <c r="AF77" s="55"/>
      <c r="AG77" s="55"/>
      <c r="AH77" s="55"/>
      <c r="AI77" s="55">
        <v>11.763558076923077</v>
      </c>
      <c r="AJ77" s="55"/>
      <c r="AK77" s="55"/>
      <c r="AL77" s="55"/>
      <c r="AM77" s="55"/>
      <c r="AN77" s="55"/>
      <c r="AO77" s="55">
        <v>70.581348461538468</v>
      </c>
      <c r="AP77" s="55"/>
      <c r="AQ77" s="55"/>
      <c r="AR77" s="55"/>
      <c r="AS77" s="55"/>
      <c r="AT77" s="55"/>
      <c r="AU77" s="55"/>
      <c r="AV77" s="55">
        <v>78.129345461538463</v>
      </c>
      <c r="AW77" s="55"/>
      <c r="AX77" s="55"/>
      <c r="AY77" s="55"/>
      <c r="AZ77" s="55"/>
      <c r="BA77" s="55"/>
      <c r="BB77" s="55">
        <v>41.874434166666667</v>
      </c>
      <c r="BC77" s="55"/>
      <c r="BD77" s="55"/>
      <c r="BE77" s="55"/>
      <c r="BF77" s="55"/>
      <c r="BG77" s="55">
        <v>20.672245833333335</v>
      </c>
      <c r="BH77" s="55"/>
      <c r="BI77" s="55"/>
      <c r="BJ77" s="55"/>
      <c r="BK77" s="55"/>
      <c r="BL77" s="55">
        <v>0</v>
      </c>
      <c r="BM77" s="55"/>
      <c r="BN77" s="55"/>
      <c r="BO77" s="55"/>
      <c r="BP77" s="55"/>
      <c r="BQ77" s="55"/>
      <c r="BR77" s="55"/>
      <c r="BS77" s="55"/>
      <c r="BT77" s="55"/>
      <c r="BU77" s="55"/>
      <c r="BV77" s="55"/>
      <c r="BW77" s="55"/>
      <c r="BX77" s="55"/>
      <c r="BY77" s="55"/>
      <c r="BZ77" s="55"/>
      <c r="CA77" s="55"/>
      <c r="CB77" s="55"/>
      <c r="CC77" s="55"/>
      <c r="CD77" s="55"/>
      <c r="CE77" s="55"/>
      <c r="CF77" s="55"/>
      <c r="CG77" s="55"/>
      <c r="CH77" s="55"/>
      <c r="CI77" s="55"/>
      <c r="CJ77" s="55"/>
      <c r="CK77" s="55"/>
      <c r="CL77" s="55"/>
      <c r="CM77" s="55"/>
      <c r="CN77" s="55"/>
      <c r="CO77" s="55"/>
      <c r="CP77" s="55"/>
      <c r="CQ77" s="55"/>
      <c r="CR77" s="55"/>
      <c r="CS77" s="55"/>
      <c r="CT77" s="55"/>
      <c r="CU77" s="55"/>
      <c r="CV77" s="55"/>
      <c r="CW77" s="55"/>
      <c r="CX77" s="55"/>
      <c r="CY77" s="55"/>
      <c r="CZ77" s="55"/>
      <c r="DA77" s="55"/>
      <c r="DB77" s="55"/>
      <c r="DC77" s="55"/>
      <c r="DD77" s="55"/>
      <c r="DE77" s="55"/>
      <c r="DF77" s="55"/>
      <c r="DG77" s="97"/>
      <c r="DH77" s="55"/>
      <c r="DI77" s="55"/>
      <c r="DJ77" s="55"/>
      <c r="DK77" s="55"/>
      <c r="DL77" s="98"/>
    </row>
    <row r="78" spans="1:116" s="96" customFormat="1" x14ac:dyDescent="0.25">
      <c r="A78" s="153"/>
      <c r="B78" s="138"/>
      <c r="C78" s="141"/>
      <c r="D78" s="150"/>
      <c r="E78" s="150"/>
      <c r="F78" s="144"/>
      <c r="G78" s="26" t="s">
        <v>123</v>
      </c>
      <c r="H78" s="27" t="s">
        <v>53</v>
      </c>
      <c r="I78" s="48"/>
      <c r="J78" s="58">
        <f>J77+I78</f>
        <v>5.9891030000000001</v>
      </c>
      <c r="K78" s="58">
        <f t="shared" ref="K78:L78" si="480">K77+J78</f>
        <v>11.069856999999999</v>
      </c>
      <c r="L78" s="58">
        <f t="shared" si="480"/>
        <v>11.069856999999999</v>
      </c>
      <c r="M78" s="58">
        <f t="shared" ref="M78" si="481">M77+L78</f>
        <v>11.069856999999999</v>
      </c>
      <c r="N78" s="58">
        <f t="shared" ref="N78" si="482">N77+M78</f>
        <v>11.069856999999999</v>
      </c>
      <c r="O78" s="58">
        <f t="shared" ref="O78" si="483">O77+N78</f>
        <v>11.069856999999999</v>
      </c>
      <c r="P78" s="58">
        <f t="shared" ref="P78" si="484">P77+O78</f>
        <v>11.069856999999999</v>
      </c>
      <c r="Q78" s="58">
        <f t="shared" ref="Q78" si="485">Q77+P78</f>
        <v>11.069856999999999</v>
      </c>
      <c r="R78" s="58">
        <f t="shared" ref="R78" si="486">R77+Q78</f>
        <v>11.069856999999999</v>
      </c>
      <c r="S78" s="58">
        <f t="shared" ref="S78" si="487">S77+R78</f>
        <v>11.069856999999999</v>
      </c>
      <c r="T78" s="58">
        <f t="shared" ref="T78" si="488">T77+S78</f>
        <v>14.998428428571428</v>
      </c>
      <c r="U78" s="58">
        <f t="shared" ref="U78" si="489">U77+T78</f>
        <v>14.998428428571428</v>
      </c>
      <c r="V78" s="58">
        <f t="shared" ref="V78" si="490">V77+U78</f>
        <v>14.998428428571428</v>
      </c>
      <c r="W78" s="58">
        <f t="shared" ref="W78" si="491">W77+V78</f>
        <v>14.998428428571428</v>
      </c>
      <c r="X78" s="58">
        <f t="shared" ref="X78" si="492">X77+W78</f>
        <v>14.998428428571428</v>
      </c>
      <c r="Y78" s="58">
        <f t="shared" ref="Y78" si="493">Y77+X78</f>
        <v>18.926999857142857</v>
      </c>
      <c r="Z78" s="58">
        <f t="shared" ref="Z78" si="494">Z77+Y78</f>
        <v>18.926999857142857</v>
      </c>
      <c r="AA78" s="58">
        <f t="shared" ref="AA78" si="495">AA77+Z78</f>
        <v>18.926999857142857</v>
      </c>
      <c r="AB78" s="58">
        <f t="shared" ref="AB78" si="496">AB77+AA78</f>
        <v>18.926999857142857</v>
      </c>
      <c r="AC78" s="58">
        <f t="shared" ref="AC78" si="497">AC77+AB78</f>
        <v>18.926999857142857</v>
      </c>
      <c r="AD78" s="58">
        <f t="shared" ref="AD78" si="498">AD77+AC78</f>
        <v>22.069856999999999</v>
      </c>
      <c r="AE78" s="58">
        <f t="shared" ref="AE78" si="499">AE77+AD78</f>
        <v>22.069856999999999</v>
      </c>
      <c r="AF78" s="58">
        <f t="shared" ref="AF78" si="500">AF77+AE78</f>
        <v>22.069856999999999</v>
      </c>
      <c r="AG78" s="58">
        <f t="shared" ref="AG78" si="501">AG77+AF78</f>
        <v>22.069856999999999</v>
      </c>
      <c r="AH78" s="58">
        <f t="shared" ref="AH78" si="502">AH77+AG78</f>
        <v>22.069856999999999</v>
      </c>
      <c r="AI78" s="58">
        <f t="shared" ref="AI78" si="503">AI77+AH78</f>
        <v>33.833415076923075</v>
      </c>
      <c r="AJ78" s="58">
        <f t="shared" ref="AJ78" si="504">AJ77+AI78</f>
        <v>33.833415076923075</v>
      </c>
      <c r="AK78" s="58">
        <f t="shared" ref="AK78" si="505">AK77+AJ78</f>
        <v>33.833415076923075</v>
      </c>
      <c r="AL78" s="58">
        <f t="shared" ref="AL78" si="506">AL77+AK78</f>
        <v>33.833415076923075</v>
      </c>
      <c r="AM78" s="58">
        <f t="shared" ref="AM78" si="507">AM77+AL78</f>
        <v>33.833415076923075</v>
      </c>
      <c r="AN78" s="58">
        <f t="shared" ref="AN78" si="508">AN77+AM78</f>
        <v>33.833415076923075</v>
      </c>
      <c r="AO78" s="58">
        <f t="shared" ref="AO78" si="509">AO77+AN78</f>
        <v>104.41476353846154</v>
      </c>
      <c r="AP78" s="58">
        <f t="shared" ref="AP78" si="510">AP77+AO78</f>
        <v>104.41476353846154</v>
      </c>
      <c r="AQ78" s="58">
        <f t="shared" ref="AQ78" si="511">AQ77+AP78</f>
        <v>104.41476353846154</v>
      </c>
      <c r="AR78" s="58">
        <f t="shared" ref="AR78" si="512">AR77+AQ78</f>
        <v>104.41476353846154</v>
      </c>
      <c r="AS78" s="58">
        <f t="shared" ref="AS78" si="513">AS77+AR78</f>
        <v>104.41476353846154</v>
      </c>
      <c r="AT78" s="58">
        <f t="shared" ref="AT78" si="514">AT77+AS78</f>
        <v>104.41476353846154</v>
      </c>
      <c r="AU78" s="58">
        <f t="shared" ref="AU78" si="515">AU77+AT78</f>
        <v>104.41476353846154</v>
      </c>
      <c r="AV78" s="58">
        <f t="shared" ref="AV78" si="516">AV77+AU78</f>
        <v>182.54410899999999</v>
      </c>
      <c r="AW78" s="58">
        <f t="shared" ref="AW78" si="517">AW77+AV78</f>
        <v>182.54410899999999</v>
      </c>
      <c r="AX78" s="58">
        <f t="shared" ref="AX78" si="518">AX77+AW78</f>
        <v>182.54410899999999</v>
      </c>
      <c r="AY78" s="58">
        <f t="shared" ref="AY78" si="519">AY77+AX78</f>
        <v>182.54410899999999</v>
      </c>
      <c r="AZ78" s="58">
        <f t="shared" ref="AZ78" si="520">AZ77+AY78</f>
        <v>182.54410899999999</v>
      </c>
      <c r="BA78" s="58">
        <f t="shared" ref="BA78" si="521">BA77+AZ78</f>
        <v>182.54410899999999</v>
      </c>
      <c r="BB78" s="58">
        <f t="shared" ref="BB78" si="522">BB77+BA78</f>
        <v>224.41854316666667</v>
      </c>
      <c r="BC78" s="58">
        <f t="shared" ref="BC78" si="523">BC77+BB78</f>
        <v>224.41854316666667</v>
      </c>
      <c r="BD78" s="58">
        <f t="shared" ref="BD78" si="524">BD77+BC78</f>
        <v>224.41854316666667</v>
      </c>
      <c r="BE78" s="58">
        <f t="shared" ref="BE78" si="525">BE77+BD78</f>
        <v>224.41854316666667</v>
      </c>
      <c r="BF78" s="58">
        <f t="shared" ref="BF78" si="526">BF77+BE78</f>
        <v>224.41854316666667</v>
      </c>
      <c r="BG78" s="58">
        <f t="shared" ref="BG78" si="527">BG77+BF78</f>
        <v>245.090789</v>
      </c>
      <c r="BH78" s="58">
        <f t="shared" ref="BH78" si="528">BH77+BG78</f>
        <v>245.090789</v>
      </c>
      <c r="BI78" s="58">
        <f t="shared" ref="BI78" si="529">BI77+BH78</f>
        <v>245.090789</v>
      </c>
      <c r="BJ78" s="58">
        <f t="shared" ref="BJ78" si="530">BJ77+BI78</f>
        <v>245.090789</v>
      </c>
      <c r="BK78" s="58">
        <f t="shared" ref="BK78" si="531">BK77+BJ78</f>
        <v>245.090789</v>
      </c>
      <c r="BL78" s="58">
        <f t="shared" ref="BL78" si="532">BL77+BK78</f>
        <v>245.090789</v>
      </c>
      <c r="BM78" s="58"/>
      <c r="BN78" s="58"/>
      <c r="BO78" s="58"/>
      <c r="BP78" s="58"/>
      <c r="BQ78" s="58"/>
      <c r="BR78" s="58"/>
      <c r="BS78" s="58"/>
      <c r="BT78" s="58"/>
      <c r="BU78" s="58"/>
      <c r="BV78" s="58"/>
      <c r="BW78" s="58"/>
      <c r="BX78" s="58"/>
      <c r="BY78" s="58"/>
      <c r="BZ78" s="58"/>
      <c r="CA78" s="58"/>
      <c r="CB78" s="58"/>
      <c r="CC78" s="58"/>
      <c r="CD78" s="58"/>
      <c r="CE78" s="58"/>
      <c r="CF78" s="58"/>
      <c r="CG78" s="58"/>
      <c r="CH78" s="58"/>
      <c r="CI78" s="58"/>
      <c r="CJ78" s="58"/>
      <c r="CK78" s="58"/>
      <c r="CL78" s="58"/>
      <c r="CM78" s="58"/>
      <c r="CN78" s="58"/>
      <c r="CO78" s="58"/>
      <c r="CP78" s="58"/>
      <c r="CQ78" s="58"/>
      <c r="CR78" s="58"/>
      <c r="CS78" s="58"/>
      <c r="CT78" s="58"/>
      <c r="CU78" s="58"/>
      <c r="CV78" s="58"/>
      <c r="CW78" s="58"/>
      <c r="CX78" s="58"/>
      <c r="CY78" s="58"/>
      <c r="CZ78" s="58"/>
      <c r="DA78" s="58"/>
      <c r="DB78" s="58"/>
      <c r="DC78" s="58"/>
      <c r="DD78" s="58"/>
      <c r="DE78" s="58"/>
      <c r="DF78" s="58"/>
      <c r="DG78" s="81"/>
      <c r="DH78" s="58"/>
      <c r="DI78" s="58"/>
      <c r="DJ78" s="58"/>
      <c r="DK78" s="58"/>
      <c r="DL78" s="49"/>
    </row>
    <row r="79" spans="1:116" s="92" customFormat="1" x14ac:dyDescent="0.25">
      <c r="A79" s="153"/>
      <c r="B79" s="138"/>
      <c r="C79" s="141"/>
      <c r="D79" s="150"/>
      <c r="E79" s="150"/>
      <c r="F79" s="144"/>
      <c r="G79" s="28" t="s">
        <v>231</v>
      </c>
      <c r="H79" s="29" t="s">
        <v>54</v>
      </c>
      <c r="I79" s="48"/>
      <c r="J79" s="49"/>
      <c r="K79" s="49">
        <f>J78</f>
        <v>5.9891030000000001</v>
      </c>
      <c r="L79" s="49">
        <f>K78</f>
        <v>11.069856999999999</v>
      </c>
      <c r="M79" s="49">
        <f t="shared" ref="M79:BL79" si="533">L78</f>
        <v>11.069856999999999</v>
      </c>
      <c r="N79" s="49">
        <f t="shared" si="533"/>
        <v>11.069856999999999</v>
      </c>
      <c r="O79" s="49">
        <f t="shared" si="533"/>
        <v>11.069856999999999</v>
      </c>
      <c r="P79" s="58">
        <f t="shared" si="533"/>
        <v>11.069856999999999</v>
      </c>
      <c r="Q79" s="58">
        <f t="shared" si="533"/>
        <v>11.069856999999999</v>
      </c>
      <c r="R79" s="58">
        <f t="shared" si="533"/>
        <v>11.069856999999999</v>
      </c>
      <c r="S79" s="58">
        <f t="shared" si="533"/>
        <v>11.069856999999999</v>
      </c>
      <c r="T79" s="81">
        <f t="shared" si="533"/>
        <v>11.069856999999999</v>
      </c>
      <c r="U79" s="58">
        <f t="shared" si="533"/>
        <v>14.998428428571428</v>
      </c>
      <c r="V79" s="58">
        <f t="shared" si="533"/>
        <v>14.998428428571428</v>
      </c>
      <c r="W79" s="58">
        <f t="shared" si="533"/>
        <v>14.998428428571428</v>
      </c>
      <c r="X79" s="58">
        <f t="shared" si="533"/>
        <v>14.998428428571428</v>
      </c>
      <c r="Y79" s="81">
        <f t="shared" si="533"/>
        <v>14.998428428571428</v>
      </c>
      <c r="Z79" s="58">
        <f t="shared" si="533"/>
        <v>18.926999857142857</v>
      </c>
      <c r="AA79" s="58">
        <f t="shared" si="533"/>
        <v>18.926999857142857</v>
      </c>
      <c r="AB79" s="58">
        <f t="shared" si="533"/>
        <v>18.926999857142857</v>
      </c>
      <c r="AC79" s="58">
        <f t="shared" si="533"/>
        <v>18.926999857142857</v>
      </c>
      <c r="AD79" s="49">
        <f t="shared" si="533"/>
        <v>18.926999857142857</v>
      </c>
      <c r="AE79" s="58">
        <f t="shared" si="533"/>
        <v>22.069856999999999</v>
      </c>
      <c r="AF79" s="58">
        <f t="shared" si="533"/>
        <v>22.069856999999999</v>
      </c>
      <c r="AG79" s="58">
        <f t="shared" si="533"/>
        <v>22.069856999999999</v>
      </c>
      <c r="AH79" s="58">
        <f t="shared" si="533"/>
        <v>22.069856999999999</v>
      </c>
      <c r="AI79" s="49">
        <f t="shared" si="533"/>
        <v>22.069856999999999</v>
      </c>
      <c r="AJ79" s="58">
        <f t="shared" si="533"/>
        <v>33.833415076923075</v>
      </c>
      <c r="AK79" s="58">
        <f t="shared" si="533"/>
        <v>33.833415076923075</v>
      </c>
      <c r="AL79" s="58">
        <f t="shared" si="533"/>
        <v>33.833415076923075</v>
      </c>
      <c r="AM79" s="58">
        <f t="shared" si="533"/>
        <v>33.833415076923075</v>
      </c>
      <c r="AN79" s="58">
        <f t="shared" si="533"/>
        <v>33.833415076923075</v>
      </c>
      <c r="AO79" s="81">
        <f t="shared" si="533"/>
        <v>33.833415076923075</v>
      </c>
      <c r="AP79" s="58">
        <f t="shared" si="533"/>
        <v>104.41476353846154</v>
      </c>
      <c r="AQ79" s="58">
        <f t="shared" si="533"/>
        <v>104.41476353846154</v>
      </c>
      <c r="AR79" s="58">
        <f t="shared" si="533"/>
        <v>104.41476353846154</v>
      </c>
      <c r="AS79" s="58">
        <f t="shared" si="533"/>
        <v>104.41476353846154</v>
      </c>
      <c r="AT79" s="58">
        <f t="shared" si="533"/>
        <v>104.41476353846154</v>
      </c>
      <c r="AU79" s="58">
        <f t="shared" si="533"/>
        <v>104.41476353846154</v>
      </c>
      <c r="AV79" s="49">
        <f t="shared" si="533"/>
        <v>104.41476353846154</v>
      </c>
      <c r="AW79" s="58">
        <f t="shared" si="533"/>
        <v>182.54410899999999</v>
      </c>
      <c r="AX79" s="58">
        <f t="shared" si="533"/>
        <v>182.54410899999999</v>
      </c>
      <c r="AY79" s="58">
        <f t="shared" si="533"/>
        <v>182.54410899999999</v>
      </c>
      <c r="AZ79" s="58">
        <f t="shared" si="533"/>
        <v>182.54410899999999</v>
      </c>
      <c r="BA79" s="58">
        <f t="shared" si="533"/>
        <v>182.54410899999999</v>
      </c>
      <c r="BB79" s="49">
        <f t="shared" si="533"/>
        <v>182.54410899999999</v>
      </c>
      <c r="BC79" s="58">
        <f t="shared" si="533"/>
        <v>224.41854316666667</v>
      </c>
      <c r="BD79" s="58">
        <f t="shared" si="533"/>
        <v>224.41854316666667</v>
      </c>
      <c r="BE79" s="58">
        <f t="shared" si="533"/>
        <v>224.41854316666667</v>
      </c>
      <c r="BF79" s="58">
        <f t="shared" si="533"/>
        <v>224.41854316666667</v>
      </c>
      <c r="BG79" s="81">
        <f t="shared" si="533"/>
        <v>224.41854316666667</v>
      </c>
      <c r="BH79" s="58">
        <f t="shared" si="533"/>
        <v>245.090789</v>
      </c>
      <c r="BI79" s="58">
        <f t="shared" si="533"/>
        <v>245.090789</v>
      </c>
      <c r="BJ79" s="58">
        <f t="shared" si="533"/>
        <v>245.090789</v>
      </c>
      <c r="BK79" s="58">
        <f t="shared" si="533"/>
        <v>245.090789</v>
      </c>
      <c r="BL79" s="81">
        <f t="shared" si="533"/>
        <v>245.090789</v>
      </c>
      <c r="BM79" s="58"/>
      <c r="BN79" s="58"/>
      <c r="BO79" s="58"/>
      <c r="BP79" s="58"/>
      <c r="BQ79" s="58"/>
      <c r="BR79" s="58"/>
      <c r="BS79" s="58"/>
      <c r="BT79" s="58"/>
      <c r="BU79" s="58"/>
      <c r="BV79" s="81"/>
      <c r="BW79" s="58"/>
      <c r="BX79" s="58"/>
      <c r="BY79" s="58"/>
      <c r="BZ79" s="58"/>
      <c r="CA79" s="58"/>
      <c r="CB79" s="58"/>
      <c r="CC79" s="49"/>
      <c r="CD79" s="58"/>
      <c r="CE79" s="58"/>
      <c r="CF79" s="58"/>
      <c r="CG79" s="58"/>
      <c r="CH79" s="81"/>
      <c r="CI79" s="58"/>
      <c r="CJ79" s="58"/>
      <c r="CK79" s="58"/>
      <c r="CL79" s="58"/>
      <c r="CM79" s="81"/>
      <c r="CN79" s="58"/>
      <c r="CO79" s="58"/>
      <c r="CP79" s="58"/>
      <c r="CQ79" s="58"/>
      <c r="CR79" s="81"/>
      <c r="CS79" s="58"/>
      <c r="CT79" s="58"/>
      <c r="CU79" s="58"/>
      <c r="CV79" s="58"/>
      <c r="CW79" s="81"/>
      <c r="CX79" s="58"/>
      <c r="CY79" s="58"/>
      <c r="CZ79" s="58"/>
      <c r="DA79" s="58"/>
      <c r="DB79" s="81"/>
      <c r="DC79" s="58"/>
      <c r="DD79" s="58"/>
      <c r="DE79" s="58"/>
      <c r="DF79" s="58"/>
      <c r="DG79" s="81"/>
      <c r="DH79" s="58"/>
      <c r="DI79" s="58"/>
      <c r="DJ79" s="58"/>
      <c r="DK79" s="58"/>
      <c r="DL79" s="49"/>
    </row>
    <row r="80" spans="1:116" s="92" customFormat="1" x14ac:dyDescent="0.25">
      <c r="A80" s="153"/>
      <c r="B80" s="138"/>
      <c r="C80" s="141"/>
      <c r="D80" s="140"/>
      <c r="E80" s="140"/>
      <c r="F80" s="144"/>
      <c r="G80" s="28" t="s">
        <v>128</v>
      </c>
      <c r="H80" s="29" t="s">
        <v>54</v>
      </c>
      <c r="I80" s="48"/>
      <c r="J80" s="49"/>
      <c r="K80" s="49">
        <f>J78</f>
        <v>5.9891030000000001</v>
      </c>
      <c r="L80" s="49">
        <f>K78</f>
        <v>11.069856999999999</v>
      </c>
      <c r="M80" s="49">
        <f t="shared" ref="M80:BK80" si="534">L78</f>
        <v>11.069856999999999</v>
      </c>
      <c r="N80" s="49">
        <f t="shared" si="534"/>
        <v>11.069856999999999</v>
      </c>
      <c r="O80" s="49">
        <f t="shared" si="534"/>
        <v>11.069856999999999</v>
      </c>
      <c r="P80" s="58">
        <f t="shared" si="534"/>
        <v>11.069856999999999</v>
      </c>
      <c r="Q80" s="58">
        <f t="shared" si="534"/>
        <v>11.069856999999999</v>
      </c>
      <c r="R80" s="58">
        <f t="shared" si="534"/>
        <v>11.069856999999999</v>
      </c>
      <c r="S80" s="58">
        <f t="shared" si="534"/>
        <v>11.069856999999999</v>
      </c>
      <c r="T80" s="81">
        <f t="shared" si="534"/>
        <v>11.069856999999999</v>
      </c>
      <c r="U80" s="58">
        <f t="shared" si="534"/>
        <v>14.998428428571428</v>
      </c>
      <c r="V80" s="58">
        <f t="shared" si="534"/>
        <v>14.998428428571428</v>
      </c>
      <c r="W80" s="58">
        <f t="shared" si="534"/>
        <v>14.998428428571428</v>
      </c>
      <c r="X80" s="58">
        <f t="shared" si="534"/>
        <v>14.998428428571428</v>
      </c>
      <c r="Y80" s="81">
        <f t="shared" si="534"/>
        <v>14.998428428571428</v>
      </c>
      <c r="Z80" s="58">
        <f t="shared" si="534"/>
        <v>18.926999857142857</v>
      </c>
      <c r="AA80" s="58">
        <f t="shared" si="534"/>
        <v>18.926999857142857</v>
      </c>
      <c r="AB80" s="58">
        <f t="shared" si="534"/>
        <v>18.926999857142857</v>
      </c>
      <c r="AC80" s="58">
        <f t="shared" si="534"/>
        <v>18.926999857142857</v>
      </c>
      <c r="AD80" s="49">
        <f t="shared" si="534"/>
        <v>18.926999857142857</v>
      </c>
      <c r="AE80" s="58">
        <f t="shared" si="534"/>
        <v>22.069856999999999</v>
      </c>
      <c r="AF80" s="58">
        <f t="shared" si="534"/>
        <v>22.069856999999999</v>
      </c>
      <c r="AG80" s="58">
        <f t="shared" si="534"/>
        <v>22.069856999999999</v>
      </c>
      <c r="AH80" s="58">
        <f t="shared" si="534"/>
        <v>22.069856999999999</v>
      </c>
      <c r="AI80" s="49">
        <f t="shared" si="534"/>
        <v>22.069856999999999</v>
      </c>
      <c r="AJ80" s="58">
        <f t="shared" si="534"/>
        <v>33.833415076923075</v>
      </c>
      <c r="AK80" s="58">
        <f t="shared" si="534"/>
        <v>33.833415076923075</v>
      </c>
      <c r="AL80" s="58">
        <f t="shared" si="534"/>
        <v>33.833415076923075</v>
      </c>
      <c r="AM80" s="58">
        <f t="shared" si="534"/>
        <v>33.833415076923075</v>
      </c>
      <c r="AN80" s="58">
        <f t="shared" si="534"/>
        <v>33.833415076923075</v>
      </c>
      <c r="AO80" s="81">
        <f t="shared" si="534"/>
        <v>33.833415076923075</v>
      </c>
      <c r="AP80" s="58">
        <f t="shared" si="534"/>
        <v>104.41476353846154</v>
      </c>
      <c r="AQ80" s="58">
        <f t="shared" si="534"/>
        <v>104.41476353846154</v>
      </c>
      <c r="AR80" s="58">
        <f t="shared" si="534"/>
        <v>104.41476353846154</v>
      </c>
      <c r="AS80" s="58">
        <f t="shared" si="534"/>
        <v>104.41476353846154</v>
      </c>
      <c r="AT80" s="58">
        <f t="shared" si="534"/>
        <v>104.41476353846154</v>
      </c>
      <c r="AU80" s="58">
        <f t="shared" si="534"/>
        <v>104.41476353846154</v>
      </c>
      <c r="AV80" s="49">
        <f t="shared" si="534"/>
        <v>104.41476353846154</v>
      </c>
      <c r="AW80" s="58">
        <f t="shared" si="534"/>
        <v>182.54410899999999</v>
      </c>
      <c r="AX80" s="58">
        <f t="shared" si="534"/>
        <v>182.54410899999999</v>
      </c>
      <c r="AY80" s="58">
        <f t="shared" si="534"/>
        <v>182.54410899999999</v>
      </c>
      <c r="AZ80" s="58">
        <f t="shared" si="534"/>
        <v>182.54410899999999</v>
      </c>
      <c r="BA80" s="58">
        <f t="shared" si="534"/>
        <v>182.54410899999999</v>
      </c>
      <c r="BB80" s="49">
        <f t="shared" si="534"/>
        <v>182.54410899999999</v>
      </c>
      <c r="BC80" s="58">
        <f t="shared" si="534"/>
        <v>224.41854316666667</v>
      </c>
      <c r="BD80" s="58">
        <f t="shared" si="534"/>
        <v>224.41854316666667</v>
      </c>
      <c r="BE80" s="58">
        <f t="shared" si="534"/>
        <v>224.41854316666667</v>
      </c>
      <c r="BF80" s="58">
        <f t="shared" si="534"/>
        <v>224.41854316666667</v>
      </c>
      <c r="BG80" s="81">
        <f t="shared" si="534"/>
        <v>224.41854316666667</v>
      </c>
      <c r="BH80" s="58">
        <f t="shared" si="534"/>
        <v>245.090789</v>
      </c>
      <c r="BI80" s="58">
        <f t="shared" si="534"/>
        <v>245.090789</v>
      </c>
      <c r="BJ80" s="58">
        <f t="shared" si="534"/>
        <v>245.090789</v>
      </c>
      <c r="BK80" s="58">
        <f t="shared" si="534"/>
        <v>245.090789</v>
      </c>
      <c r="BL80" s="81">
        <f>BK78</f>
        <v>245.090789</v>
      </c>
      <c r="BM80" s="58"/>
      <c r="BN80" s="58"/>
      <c r="BO80" s="58"/>
      <c r="BP80" s="58"/>
      <c r="BQ80" s="58"/>
      <c r="BR80" s="58"/>
      <c r="BS80" s="58"/>
      <c r="BT80" s="58"/>
      <c r="BU80" s="58"/>
      <c r="BV80" s="81"/>
      <c r="BW80" s="58"/>
      <c r="BX80" s="58"/>
      <c r="BY80" s="58"/>
      <c r="BZ80" s="58"/>
      <c r="CA80" s="58"/>
      <c r="CB80" s="58"/>
      <c r="CC80" s="49"/>
      <c r="CD80" s="58"/>
      <c r="CE80" s="58"/>
      <c r="CF80" s="58"/>
      <c r="CG80" s="58"/>
      <c r="CH80" s="81"/>
      <c r="CI80" s="58"/>
      <c r="CJ80" s="58"/>
      <c r="CK80" s="58"/>
      <c r="CL80" s="58"/>
      <c r="CM80" s="81"/>
      <c r="CN80" s="58"/>
      <c r="CO80" s="58"/>
      <c r="CP80" s="58"/>
      <c r="CQ80" s="58"/>
      <c r="CR80" s="81"/>
      <c r="CS80" s="58"/>
      <c r="CT80" s="58"/>
      <c r="CU80" s="58"/>
      <c r="CV80" s="58"/>
      <c r="CW80" s="81"/>
      <c r="CX80" s="58"/>
      <c r="CY80" s="58"/>
      <c r="CZ80" s="58"/>
      <c r="DA80" s="58"/>
      <c r="DB80" s="81"/>
      <c r="DC80" s="58"/>
      <c r="DD80" s="58"/>
      <c r="DE80" s="58"/>
      <c r="DF80" s="58"/>
      <c r="DG80" s="81"/>
      <c r="DH80" s="58"/>
      <c r="DI80" s="58"/>
      <c r="DJ80" s="58"/>
      <c r="DK80" s="58"/>
      <c r="DL80" s="49"/>
    </row>
    <row r="81" spans="1:116" s="92" customFormat="1" x14ac:dyDescent="0.25">
      <c r="A81" s="153"/>
      <c r="B81" s="138"/>
      <c r="C81" s="141"/>
      <c r="D81" s="40" t="s">
        <v>169</v>
      </c>
      <c r="E81" s="40">
        <v>11.261687334499999</v>
      </c>
      <c r="F81" s="144"/>
      <c r="G81" s="28" t="s">
        <v>232</v>
      </c>
      <c r="H81" s="29" t="s">
        <v>55</v>
      </c>
      <c r="I81" s="48"/>
      <c r="J81" s="49"/>
      <c r="K81" s="49">
        <f>J78</f>
        <v>5.9891030000000001</v>
      </c>
      <c r="L81" s="49">
        <f>K78</f>
        <v>11.069856999999999</v>
      </c>
      <c r="M81" s="49">
        <f t="shared" ref="M81:BL81" si="535">L78</f>
        <v>11.069856999999999</v>
      </c>
      <c r="N81" s="49">
        <f t="shared" si="535"/>
        <v>11.069856999999999</v>
      </c>
      <c r="O81" s="49">
        <f t="shared" si="535"/>
        <v>11.069856999999999</v>
      </c>
      <c r="P81" s="58">
        <f t="shared" si="535"/>
        <v>11.069856999999999</v>
      </c>
      <c r="Q81" s="58">
        <f t="shared" si="535"/>
        <v>11.069856999999999</v>
      </c>
      <c r="R81" s="58">
        <f t="shared" si="535"/>
        <v>11.069856999999999</v>
      </c>
      <c r="S81" s="58">
        <f t="shared" si="535"/>
        <v>11.069856999999999</v>
      </c>
      <c r="T81" s="81">
        <f t="shared" si="535"/>
        <v>11.069856999999999</v>
      </c>
      <c r="U81" s="58">
        <f t="shared" si="535"/>
        <v>14.998428428571428</v>
      </c>
      <c r="V81" s="58">
        <f t="shared" si="535"/>
        <v>14.998428428571428</v>
      </c>
      <c r="W81" s="58">
        <f t="shared" si="535"/>
        <v>14.998428428571428</v>
      </c>
      <c r="X81" s="58">
        <f t="shared" si="535"/>
        <v>14.998428428571428</v>
      </c>
      <c r="Y81" s="81">
        <f t="shared" si="535"/>
        <v>14.998428428571428</v>
      </c>
      <c r="Z81" s="58">
        <f t="shared" si="535"/>
        <v>18.926999857142857</v>
      </c>
      <c r="AA81" s="58">
        <f t="shared" si="535"/>
        <v>18.926999857142857</v>
      </c>
      <c r="AB81" s="58">
        <f t="shared" si="535"/>
        <v>18.926999857142857</v>
      </c>
      <c r="AC81" s="58">
        <f t="shared" si="535"/>
        <v>18.926999857142857</v>
      </c>
      <c r="AD81" s="49">
        <f t="shared" si="535"/>
        <v>18.926999857142857</v>
      </c>
      <c r="AE81" s="58">
        <f t="shared" si="535"/>
        <v>22.069856999999999</v>
      </c>
      <c r="AF81" s="58">
        <f t="shared" si="535"/>
        <v>22.069856999999999</v>
      </c>
      <c r="AG81" s="58">
        <f t="shared" si="535"/>
        <v>22.069856999999999</v>
      </c>
      <c r="AH81" s="58">
        <f t="shared" si="535"/>
        <v>22.069856999999999</v>
      </c>
      <c r="AI81" s="49">
        <f t="shared" si="535"/>
        <v>22.069856999999999</v>
      </c>
      <c r="AJ81" s="58">
        <f t="shared" si="535"/>
        <v>33.833415076923075</v>
      </c>
      <c r="AK81" s="58">
        <f t="shared" si="535"/>
        <v>33.833415076923075</v>
      </c>
      <c r="AL81" s="58">
        <f t="shared" si="535"/>
        <v>33.833415076923075</v>
      </c>
      <c r="AM81" s="58">
        <f t="shared" si="535"/>
        <v>33.833415076923075</v>
      </c>
      <c r="AN81" s="58">
        <f t="shared" si="535"/>
        <v>33.833415076923075</v>
      </c>
      <c r="AO81" s="81">
        <f t="shared" si="535"/>
        <v>33.833415076923075</v>
      </c>
      <c r="AP81" s="58">
        <f t="shared" si="535"/>
        <v>104.41476353846154</v>
      </c>
      <c r="AQ81" s="58">
        <f t="shared" si="535"/>
        <v>104.41476353846154</v>
      </c>
      <c r="AR81" s="58">
        <f t="shared" si="535"/>
        <v>104.41476353846154</v>
      </c>
      <c r="AS81" s="58">
        <f t="shared" si="535"/>
        <v>104.41476353846154</v>
      </c>
      <c r="AT81" s="58">
        <f t="shared" si="535"/>
        <v>104.41476353846154</v>
      </c>
      <c r="AU81" s="58">
        <f t="shared" si="535"/>
        <v>104.41476353846154</v>
      </c>
      <c r="AV81" s="49">
        <f t="shared" si="535"/>
        <v>104.41476353846154</v>
      </c>
      <c r="AW81" s="58">
        <f t="shared" si="535"/>
        <v>182.54410899999999</v>
      </c>
      <c r="AX81" s="58">
        <f t="shared" si="535"/>
        <v>182.54410899999999</v>
      </c>
      <c r="AY81" s="58">
        <f t="shared" si="535"/>
        <v>182.54410899999999</v>
      </c>
      <c r="AZ81" s="58">
        <f t="shared" si="535"/>
        <v>182.54410899999999</v>
      </c>
      <c r="BA81" s="58">
        <f t="shared" si="535"/>
        <v>182.54410899999999</v>
      </c>
      <c r="BB81" s="49">
        <f t="shared" si="535"/>
        <v>182.54410899999999</v>
      </c>
      <c r="BC81" s="58">
        <f t="shared" si="535"/>
        <v>224.41854316666667</v>
      </c>
      <c r="BD81" s="58">
        <f t="shared" si="535"/>
        <v>224.41854316666667</v>
      </c>
      <c r="BE81" s="58">
        <f t="shared" si="535"/>
        <v>224.41854316666667</v>
      </c>
      <c r="BF81" s="58">
        <f t="shared" si="535"/>
        <v>224.41854316666667</v>
      </c>
      <c r="BG81" s="81">
        <f t="shared" si="535"/>
        <v>224.41854316666667</v>
      </c>
      <c r="BH81" s="58">
        <f t="shared" si="535"/>
        <v>245.090789</v>
      </c>
      <c r="BI81" s="58">
        <f t="shared" si="535"/>
        <v>245.090789</v>
      </c>
      <c r="BJ81" s="58">
        <f t="shared" si="535"/>
        <v>245.090789</v>
      </c>
      <c r="BK81" s="58">
        <f t="shared" si="535"/>
        <v>245.090789</v>
      </c>
      <c r="BL81" s="81">
        <f t="shared" si="535"/>
        <v>245.090789</v>
      </c>
      <c r="BM81" s="58"/>
      <c r="BN81" s="58"/>
      <c r="BO81" s="58"/>
      <c r="BP81" s="58"/>
      <c r="BQ81" s="58"/>
      <c r="BR81" s="58"/>
      <c r="BS81" s="58"/>
      <c r="BT81" s="58"/>
      <c r="BU81" s="58"/>
      <c r="BV81" s="81"/>
      <c r="BW81" s="58"/>
      <c r="BX81" s="58"/>
      <c r="BY81" s="58"/>
      <c r="BZ81" s="58"/>
      <c r="CA81" s="58"/>
      <c r="CB81" s="58"/>
      <c r="CC81" s="49"/>
      <c r="CD81" s="58"/>
      <c r="CE81" s="58"/>
      <c r="CF81" s="58"/>
      <c r="CG81" s="58"/>
      <c r="CH81" s="81"/>
      <c r="CI81" s="58"/>
      <c r="CJ81" s="58"/>
      <c r="CK81" s="58"/>
      <c r="CL81" s="58"/>
      <c r="CM81" s="81"/>
      <c r="CN81" s="58"/>
      <c r="CO81" s="58"/>
      <c r="CP81" s="58"/>
      <c r="CQ81" s="58"/>
      <c r="CR81" s="81"/>
      <c r="CS81" s="58"/>
      <c r="CT81" s="58"/>
      <c r="CU81" s="58"/>
      <c r="CV81" s="58"/>
      <c r="CW81" s="81"/>
      <c r="CX81" s="58"/>
      <c r="CY81" s="58"/>
      <c r="CZ81" s="58"/>
      <c r="DA81" s="58"/>
      <c r="DB81" s="81"/>
      <c r="DC81" s="58"/>
      <c r="DD81" s="58"/>
      <c r="DE81" s="58"/>
      <c r="DF81" s="58"/>
      <c r="DG81" s="81"/>
      <c r="DH81" s="58"/>
      <c r="DI81" s="58"/>
      <c r="DJ81" s="58"/>
      <c r="DK81" s="58"/>
      <c r="DL81" s="49"/>
    </row>
    <row r="82" spans="1:116" s="92" customFormat="1" x14ac:dyDescent="0.25">
      <c r="A82" s="153"/>
      <c r="B82" s="138"/>
      <c r="C82" s="141"/>
      <c r="D82" s="40" t="s">
        <v>170</v>
      </c>
      <c r="E82" s="40">
        <v>109.16813265899999</v>
      </c>
      <c r="F82" s="144"/>
      <c r="G82" s="30" t="s">
        <v>126</v>
      </c>
      <c r="H82" s="31" t="s">
        <v>54</v>
      </c>
      <c r="I82" s="48"/>
      <c r="J82" s="49"/>
      <c r="K82" s="49"/>
      <c r="L82" s="49">
        <f>K81</f>
        <v>5.9891030000000001</v>
      </c>
      <c r="M82" s="49">
        <f t="shared" ref="M82:BL82" si="536">L81</f>
        <v>11.069856999999999</v>
      </c>
      <c r="N82" s="49">
        <f t="shared" si="536"/>
        <v>11.069856999999999</v>
      </c>
      <c r="O82" s="49">
        <f t="shared" si="536"/>
        <v>11.069856999999999</v>
      </c>
      <c r="P82" s="58">
        <f t="shared" si="536"/>
        <v>11.069856999999999</v>
      </c>
      <c r="Q82" s="58">
        <f t="shared" si="536"/>
        <v>11.069856999999999</v>
      </c>
      <c r="R82" s="58">
        <f t="shared" si="536"/>
        <v>11.069856999999999</v>
      </c>
      <c r="S82" s="58">
        <f t="shared" si="536"/>
        <v>11.069856999999999</v>
      </c>
      <c r="T82" s="81">
        <f t="shared" si="536"/>
        <v>11.069856999999999</v>
      </c>
      <c r="U82" s="58">
        <f t="shared" si="536"/>
        <v>11.069856999999999</v>
      </c>
      <c r="V82" s="58">
        <f t="shared" si="536"/>
        <v>14.998428428571428</v>
      </c>
      <c r="W82" s="58">
        <f t="shared" si="536"/>
        <v>14.998428428571428</v>
      </c>
      <c r="X82" s="58">
        <f t="shared" si="536"/>
        <v>14.998428428571428</v>
      </c>
      <c r="Y82" s="81">
        <f t="shared" si="536"/>
        <v>14.998428428571428</v>
      </c>
      <c r="Z82" s="58">
        <f t="shared" si="536"/>
        <v>14.998428428571428</v>
      </c>
      <c r="AA82" s="58">
        <f t="shared" si="536"/>
        <v>18.926999857142857</v>
      </c>
      <c r="AB82" s="58">
        <f t="shared" si="536"/>
        <v>18.926999857142857</v>
      </c>
      <c r="AC82" s="58">
        <f t="shared" si="536"/>
        <v>18.926999857142857</v>
      </c>
      <c r="AD82" s="49">
        <f t="shared" si="536"/>
        <v>18.926999857142857</v>
      </c>
      <c r="AE82" s="58">
        <f t="shared" si="536"/>
        <v>18.926999857142857</v>
      </c>
      <c r="AF82" s="58">
        <f t="shared" si="536"/>
        <v>22.069856999999999</v>
      </c>
      <c r="AG82" s="58">
        <f t="shared" si="536"/>
        <v>22.069856999999999</v>
      </c>
      <c r="AH82" s="58">
        <f t="shared" si="536"/>
        <v>22.069856999999999</v>
      </c>
      <c r="AI82" s="49">
        <f t="shared" si="536"/>
        <v>22.069856999999999</v>
      </c>
      <c r="AJ82" s="58">
        <f t="shared" si="536"/>
        <v>22.069856999999999</v>
      </c>
      <c r="AK82" s="58">
        <f t="shared" si="536"/>
        <v>33.833415076923075</v>
      </c>
      <c r="AL82" s="58">
        <f t="shared" si="536"/>
        <v>33.833415076923075</v>
      </c>
      <c r="AM82" s="58">
        <f t="shared" si="536"/>
        <v>33.833415076923075</v>
      </c>
      <c r="AN82" s="58">
        <f t="shared" si="536"/>
        <v>33.833415076923075</v>
      </c>
      <c r="AO82" s="81">
        <f t="shared" si="536"/>
        <v>33.833415076923075</v>
      </c>
      <c r="AP82" s="58">
        <f t="shared" si="536"/>
        <v>33.833415076923075</v>
      </c>
      <c r="AQ82" s="58">
        <f t="shared" si="536"/>
        <v>104.41476353846154</v>
      </c>
      <c r="AR82" s="58">
        <f t="shared" si="536"/>
        <v>104.41476353846154</v>
      </c>
      <c r="AS82" s="58">
        <f t="shared" si="536"/>
        <v>104.41476353846154</v>
      </c>
      <c r="AT82" s="58">
        <f t="shared" si="536"/>
        <v>104.41476353846154</v>
      </c>
      <c r="AU82" s="58">
        <f t="shared" si="536"/>
        <v>104.41476353846154</v>
      </c>
      <c r="AV82" s="49">
        <f t="shared" si="536"/>
        <v>104.41476353846154</v>
      </c>
      <c r="AW82" s="58">
        <f t="shared" si="536"/>
        <v>104.41476353846154</v>
      </c>
      <c r="AX82" s="58">
        <f t="shared" si="536"/>
        <v>182.54410899999999</v>
      </c>
      <c r="AY82" s="58">
        <f t="shared" si="536"/>
        <v>182.54410899999999</v>
      </c>
      <c r="AZ82" s="58">
        <f t="shared" si="536"/>
        <v>182.54410899999999</v>
      </c>
      <c r="BA82" s="58">
        <f t="shared" si="536"/>
        <v>182.54410899999999</v>
      </c>
      <c r="BB82" s="49">
        <f t="shared" si="536"/>
        <v>182.54410899999999</v>
      </c>
      <c r="BC82" s="58">
        <f t="shared" si="536"/>
        <v>182.54410899999999</v>
      </c>
      <c r="BD82" s="58">
        <f t="shared" si="536"/>
        <v>224.41854316666667</v>
      </c>
      <c r="BE82" s="58">
        <f t="shared" si="536"/>
        <v>224.41854316666667</v>
      </c>
      <c r="BF82" s="58">
        <f t="shared" si="536"/>
        <v>224.41854316666667</v>
      </c>
      <c r="BG82" s="81">
        <f t="shared" si="536"/>
        <v>224.41854316666667</v>
      </c>
      <c r="BH82" s="58">
        <f t="shared" si="536"/>
        <v>224.41854316666667</v>
      </c>
      <c r="BI82" s="58">
        <f t="shared" si="536"/>
        <v>245.090789</v>
      </c>
      <c r="BJ82" s="58">
        <f t="shared" si="536"/>
        <v>245.090789</v>
      </c>
      <c r="BK82" s="58">
        <f t="shared" si="536"/>
        <v>245.090789</v>
      </c>
      <c r="BL82" s="81">
        <f t="shared" si="536"/>
        <v>245.090789</v>
      </c>
      <c r="BM82" s="58"/>
      <c r="BN82" s="58"/>
      <c r="BO82" s="58"/>
      <c r="BP82" s="58"/>
      <c r="BQ82" s="58"/>
      <c r="BR82" s="58"/>
      <c r="BS82" s="58"/>
      <c r="BT82" s="58"/>
      <c r="BU82" s="58"/>
      <c r="BV82" s="81"/>
      <c r="BW82" s="58"/>
      <c r="BX82" s="58"/>
      <c r="BY82" s="58"/>
      <c r="BZ82" s="58"/>
      <c r="CA82" s="58"/>
      <c r="CB82" s="58"/>
      <c r="CC82" s="49"/>
      <c r="CD82" s="58"/>
      <c r="CE82" s="58"/>
      <c r="CF82" s="58"/>
      <c r="CG82" s="58"/>
      <c r="CH82" s="81"/>
      <c r="CI82" s="58"/>
      <c r="CJ82" s="58"/>
      <c r="CK82" s="58"/>
      <c r="CL82" s="58"/>
      <c r="CM82" s="81"/>
      <c r="CN82" s="58"/>
      <c r="CO82" s="58"/>
      <c r="CP82" s="58"/>
      <c r="CQ82" s="58"/>
      <c r="CR82" s="81"/>
      <c r="CS82" s="58"/>
      <c r="CT82" s="58"/>
      <c r="CU82" s="58"/>
      <c r="CV82" s="58"/>
      <c r="CW82" s="81"/>
      <c r="CX82" s="58"/>
      <c r="CY82" s="58"/>
      <c r="CZ82" s="58"/>
      <c r="DA82" s="58"/>
      <c r="DB82" s="81"/>
      <c r="DC82" s="58"/>
      <c r="DD82" s="58"/>
      <c r="DE82" s="58"/>
      <c r="DF82" s="58"/>
      <c r="DG82" s="81"/>
      <c r="DH82" s="58"/>
      <c r="DI82" s="58"/>
      <c r="DJ82" s="58"/>
      <c r="DK82" s="58"/>
      <c r="DL82" s="49"/>
    </row>
    <row r="83" spans="1:116" s="92" customFormat="1" x14ac:dyDescent="0.25">
      <c r="A83" s="153"/>
      <c r="B83" s="138"/>
      <c r="C83" s="141"/>
      <c r="D83" s="40" t="s">
        <v>171</v>
      </c>
      <c r="E83" s="40">
        <v>43.758122806899998</v>
      </c>
      <c r="F83" s="144"/>
      <c r="G83" s="30" t="s">
        <v>233</v>
      </c>
      <c r="H83" s="31" t="s">
        <v>56</v>
      </c>
      <c r="I83" s="48"/>
      <c r="J83" s="49"/>
      <c r="K83" s="49"/>
      <c r="L83" s="49"/>
      <c r="M83" s="49">
        <f>L82</f>
        <v>5.9891030000000001</v>
      </c>
      <c r="N83" s="49">
        <f t="shared" ref="N83:BL83" si="537">M82</f>
        <v>11.069856999999999</v>
      </c>
      <c r="O83" s="49">
        <f t="shared" si="537"/>
        <v>11.069856999999999</v>
      </c>
      <c r="P83" s="58">
        <f t="shared" si="537"/>
        <v>11.069856999999999</v>
      </c>
      <c r="Q83" s="58">
        <f t="shared" si="537"/>
        <v>11.069856999999999</v>
      </c>
      <c r="R83" s="58">
        <f t="shared" si="537"/>
        <v>11.069856999999999</v>
      </c>
      <c r="S83" s="58">
        <f t="shared" si="537"/>
        <v>11.069856999999999</v>
      </c>
      <c r="T83" s="81">
        <f t="shared" si="537"/>
        <v>11.069856999999999</v>
      </c>
      <c r="U83" s="58">
        <f t="shared" si="537"/>
        <v>11.069856999999999</v>
      </c>
      <c r="V83" s="58">
        <f t="shared" si="537"/>
        <v>11.069856999999999</v>
      </c>
      <c r="W83" s="58">
        <f t="shared" si="537"/>
        <v>14.998428428571428</v>
      </c>
      <c r="X83" s="58">
        <f t="shared" si="537"/>
        <v>14.998428428571428</v>
      </c>
      <c r="Y83" s="81">
        <f t="shared" si="537"/>
        <v>14.998428428571428</v>
      </c>
      <c r="Z83" s="58">
        <f t="shared" si="537"/>
        <v>14.998428428571428</v>
      </c>
      <c r="AA83" s="58">
        <f t="shared" si="537"/>
        <v>14.998428428571428</v>
      </c>
      <c r="AB83" s="58">
        <f t="shared" si="537"/>
        <v>18.926999857142857</v>
      </c>
      <c r="AC83" s="58">
        <f t="shared" si="537"/>
        <v>18.926999857142857</v>
      </c>
      <c r="AD83" s="49">
        <f t="shared" si="537"/>
        <v>18.926999857142857</v>
      </c>
      <c r="AE83" s="58">
        <f t="shared" si="537"/>
        <v>18.926999857142857</v>
      </c>
      <c r="AF83" s="58">
        <f t="shared" si="537"/>
        <v>18.926999857142857</v>
      </c>
      <c r="AG83" s="58">
        <f t="shared" si="537"/>
        <v>22.069856999999999</v>
      </c>
      <c r="AH83" s="58">
        <f t="shared" si="537"/>
        <v>22.069856999999999</v>
      </c>
      <c r="AI83" s="49">
        <f t="shared" si="537"/>
        <v>22.069856999999999</v>
      </c>
      <c r="AJ83" s="58">
        <f t="shared" si="537"/>
        <v>22.069856999999999</v>
      </c>
      <c r="AK83" s="58">
        <f t="shared" si="537"/>
        <v>22.069856999999999</v>
      </c>
      <c r="AL83" s="58">
        <f t="shared" si="537"/>
        <v>33.833415076923075</v>
      </c>
      <c r="AM83" s="58">
        <f t="shared" si="537"/>
        <v>33.833415076923075</v>
      </c>
      <c r="AN83" s="58">
        <f t="shared" si="537"/>
        <v>33.833415076923075</v>
      </c>
      <c r="AO83" s="81">
        <f t="shared" si="537"/>
        <v>33.833415076923075</v>
      </c>
      <c r="AP83" s="58">
        <f t="shared" si="537"/>
        <v>33.833415076923075</v>
      </c>
      <c r="AQ83" s="58">
        <f t="shared" si="537"/>
        <v>33.833415076923075</v>
      </c>
      <c r="AR83" s="58">
        <f t="shared" si="537"/>
        <v>104.41476353846154</v>
      </c>
      <c r="AS83" s="58">
        <f t="shared" si="537"/>
        <v>104.41476353846154</v>
      </c>
      <c r="AT83" s="58">
        <f t="shared" si="537"/>
        <v>104.41476353846154</v>
      </c>
      <c r="AU83" s="58">
        <f t="shared" si="537"/>
        <v>104.41476353846154</v>
      </c>
      <c r="AV83" s="49">
        <f t="shared" si="537"/>
        <v>104.41476353846154</v>
      </c>
      <c r="AW83" s="58">
        <f t="shared" si="537"/>
        <v>104.41476353846154</v>
      </c>
      <c r="AX83" s="58">
        <f t="shared" si="537"/>
        <v>104.41476353846154</v>
      </c>
      <c r="AY83" s="58">
        <f t="shared" si="537"/>
        <v>182.54410899999999</v>
      </c>
      <c r="AZ83" s="58">
        <f t="shared" si="537"/>
        <v>182.54410899999999</v>
      </c>
      <c r="BA83" s="58">
        <f t="shared" si="537"/>
        <v>182.54410899999999</v>
      </c>
      <c r="BB83" s="49">
        <f t="shared" si="537"/>
        <v>182.54410899999999</v>
      </c>
      <c r="BC83" s="58">
        <f t="shared" si="537"/>
        <v>182.54410899999999</v>
      </c>
      <c r="BD83" s="58">
        <f t="shared" si="537"/>
        <v>182.54410899999999</v>
      </c>
      <c r="BE83" s="58">
        <f t="shared" si="537"/>
        <v>224.41854316666667</v>
      </c>
      <c r="BF83" s="58">
        <f t="shared" si="537"/>
        <v>224.41854316666667</v>
      </c>
      <c r="BG83" s="81">
        <f t="shared" si="537"/>
        <v>224.41854316666667</v>
      </c>
      <c r="BH83" s="58">
        <f t="shared" si="537"/>
        <v>224.41854316666667</v>
      </c>
      <c r="BI83" s="58">
        <f t="shared" si="537"/>
        <v>224.41854316666667</v>
      </c>
      <c r="BJ83" s="58">
        <f t="shared" si="537"/>
        <v>245.090789</v>
      </c>
      <c r="BK83" s="58">
        <f t="shared" si="537"/>
        <v>245.090789</v>
      </c>
      <c r="BL83" s="81">
        <f t="shared" si="537"/>
        <v>245.090789</v>
      </c>
      <c r="BM83" s="58"/>
      <c r="BN83" s="58"/>
      <c r="BO83" s="58"/>
      <c r="BP83" s="58"/>
      <c r="BQ83" s="58"/>
      <c r="BR83" s="58"/>
      <c r="BS83" s="58"/>
      <c r="BT83" s="58"/>
      <c r="BU83" s="58"/>
      <c r="BV83" s="81"/>
      <c r="BW83" s="58"/>
      <c r="BX83" s="58"/>
      <c r="BY83" s="58"/>
      <c r="BZ83" s="58"/>
      <c r="CA83" s="58"/>
      <c r="CB83" s="58"/>
      <c r="CC83" s="49"/>
      <c r="CD83" s="58"/>
      <c r="CE83" s="58"/>
      <c r="CF83" s="58"/>
      <c r="CG83" s="58"/>
      <c r="CH83" s="81"/>
      <c r="CI83" s="58"/>
      <c r="CJ83" s="58"/>
      <c r="CK83" s="58"/>
      <c r="CL83" s="58"/>
      <c r="CM83" s="81"/>
      <c r="CN83" s="58"/>
      <c r="CO83" s="58"/>
      <c r="CP83" s="58"/>
      <c r="CQ83" s="58"/>
      <c r="CR83" s="81"/>
      <c r="CS83" s="58"/>
      <c r="CT83" s="58"/>
      <c r="CU83" s="58"/>
      <c r="CV83" s="58"/>
      <c r="CW83" s="81"/>
      <c r="CX83" s="58"/>
      <c r="CY83" s="58"/>
      <c r="CZ83" s="58"/>
      <c r="DA83" s="58"/>
      <c r="DB83" s="81"/>
      <c r="DC83" s="58"/>
      <c r="DD83" s="58"/>
      <c r="DE83" s="58"/>
      <c r="DF83" s="58"/>
      <c r="DG83" s="81"/>
      <c r="DH83" s="58"/>
      <c r="DI83" s="58"/>
      <c r="DJ83" s="58"/>
      <c r="DK83" s="58"/>
      <c r="DL83" s="49"/>
    </row>
    <row r="84" spans="1:116" s="92" customFormat="1" x14ac:dyDescent="0.25">
      <c r="A84" s="153"/>
      <c r="B84" s="138"/>
      <c r="C84" s="141"/>
      <c r="D84" s="40" t="s">
        <v>172</v>
      </c>
      <c r="E84" s="40">
        <v>24.954664273300001</v>
      </c>
      <c r="F84" s="144"/>
      <c r="G84" s="32" t="s">
        <v>135</v>
      </c>
      <c r="H84" s="33" t="s">
        <v>57</v>
      </c>
      <c r="I84" s="48"/>
      <c r="J84" s="49"/>
      <c r="K84" s="49"/>
      <c r="L84" s="49"/>
      <c r="M84" s="49"/>
      <c r="N84" s="49"/>
      <c r="O84" s="49"/>
      <c r="P84" s="58"/>
      <c r="Q84" s="58"/>
      <c r="R84" s="58">
        <f>M83</f>
        <v>5.9891030000000001</v>
      </c>
      <c r="S84" s="58">
        <f t="shared" ref="S84:BL84" si="538">N83</f>
        <v>11.069856999999999</v>
      </c>
      <c r="T84" s="81">
        <f t="shared" si="538"/>
        <v>11.069856999999999</v>
      </c>
      <c r="U84" s="58">
        <f t="shared" si="538"/>
        <v>11.069856999999999</v>
      </c>
      <c r="V84" s="58">
        <f t="shared" si="538"/>
        <v>11.069856999999999</v>
      </c>
      <c r="W84" s="58">
        <f t="shared" si="538"/>
        <v>11.069856999999999</v>
      </c>
      <c r="X84" s="58">
        <f t="shared" si="538"/>
        <v>11.069856999999999</v>
      </c>
      <c r="Y84" s="81">
        <f t="shared" si="538"/>
        <v>11.069856999999999</v>
      </c>
      <c r="Z84" s="58">
        <f t="shared" si="538"/>
        <v>11.069856999999999</v>
      </c>
      <c r="AA84" s="58">
        <f t="shared" si="538"/>
        <v>11.069856999999999</v>
      </c>
      <c r="AB84" s="58">
        <f t="shared" si="538"/>
        <v>14.998428428571428</v>
      </c>
      <c r="AC84" s="58">
        <f t="shared" si="538"/>
        <v>14.998428428571428</v>
      </c>
      <c r="AD84" s="49">
        <f t="shared" si="538"/>
        <v>14.998428428571428</v>
      </c>
      <c r="AE84" s="58">
        <f t="shared" si="538"/>
        <v>14.998428428571428</v>
      </c>
      <c r="AF84" s="58">
        <f t="shared" si="538"/>
        <v>14.998428428571428</v>
      </c>
      <c r="AG84" s="58">
        <f t="shared" si="538"/>
        <v>18.926999857142857</v>
      </c>
      <c r="AH84" s="58">
        <f t="shared" si="538"/>
        <v>18.926999857142857</v>
      </c>
      <c r="AI84" s="49">
        <f t="shared" si="538"/>
        <v>18.926999857142857</v>
      </c>
      <c r="AJ84" s="58">
        <f t="shared" si="538"/>
        <v>18.926999857142857</v>
      </c>
      <c r="AK84" s="58">
        <f t="shared" si="538"/>
        <v>18.926999857142857</v>
      </c>
      <c r="AL84" s="58">
        <f t="shared" si="538"/>
        <v>22.069856999999999</v>
      </c>
      <c r="AM84" s="58">
        <f t="shared" si="538"/>
        <v>22.069856999999999</v>
      </c>
      <c r="AN84" s="58">
        <f t="shared" si="538"/>
        <v>22.069856999999999</v>
      </c>
      <c r="AO84" s="81">
        <f t="shared" si="538"/>
        <v>22.069856999999999</v>
      </c>
      <c r="AP84" s="58">
        <f t="shared" si="538"/>
        <v>22.069856999999999</v>
      </c>
      <c r="AQ84" s="58">
        <f t="shared" si="538"/>
        <v>33.833415076923075</v>
      </c>
      <c r="AR84" s="58">
        <f t="shared" si="538"/>
        <v>33.833415076923075</v>
      </c>
      <c r="AS84" s="58">
        <f t="shared" si="538"/>
        <v>33.833415076923075</v>
      </c>
      <c r="AT84" s="58">
        <f t="shared" si="538"/>
        <v>33.833415076923075</v>
      </c>
      <c r="AU84" s="58">
        <f t="shared" si="538"/>
        <v>33.833415076923075</v>
      </c>
      <c r="AV84" s="49">
        <f t="shared" si="538"/>
        <v>33.833415076923075</v>
      </c>
      <c r="AW84" s="58">
        <f t="shared" si="538"/>
        <v>104.41476353846154</v>
      </c>
      <c r="AX84" s="58">
        <f t="shared" si="538"/>
        <v>104.41476353846154</v>
      </c>
      <c r="AY84" s="58">
        <f t="shared" si="538"/>
        <v>104.41476353846154</v>
      </c>
      <c r="AZ84" s="58">
        <f t="shared" si="538"/>
        <v>104.41476353846154</v>
      </c>
      <c r="BA84" s="58">
        <f t="shared" si="538"/>
        <v>104.41476353846154</v>
      </c>
      <c r="BB84" s="49">
        <f t="shared" si="538"/>
        <v>104.41476353846154</v>
      </c>
      <c r="BC84" s="58">
        <f t="shared" si="538"/>
        <v>104.41476353846154</v>
      </c>
      <c r="BD84" s="58">
        <f t="shared" si="538"/>
        <v>182.54410899999999</v>
      </c>
      <c r="BE84" s="58">
        <f t="shared" si="538"/>
        <v>182.54410899999999</v>
      </c>
      <c r="BF84" s="58">
        <f t="shared" si="538"/>
        <v>182.54410899999999</v>
      </c>
      <c r="BG84" s="81">
        <f t="shared" si="538"/>
        <v>182.54410899999999</v>
      </c>
      <c r="BH84" s="58">
        <f t="shared" si="538"/>
        <v>182.54410899999999</v>
      </c>
      <c r="BI84" s="58">
        <f t="shared" si="538"/>
        <v>182.54410899999999</v>
      </c>
      <c r="BJ84" s="58">
        <f t="shared" si="538"/>
        <v>224.41854316666667</v>
      </c>
      <c r="BK84" s="58">
        <f t="shared" si="538"/>
        <v>224.41854316666667</v>
      </c>
      <c r="BL84" s="81">
        <f t="shared" si="538"/>
        <v>224.41854316666667</v>
      </c>
      <c r="BM84" s="58">
        <f>BH83</f>
        <v>224.41854316666667</v>
      </c>
      <c r="BN84" s="58">
        <f t="shared" ref="BN84" si="539">BI83</f>
        <v>224.41854316666667</v>
      </c>
      <c r="BO84" s="58">
        <f>BJ83</f>
        <v>245.090789</v>
      </c>
      <c r="BP84" s="58">
        <f>BK83</f>
        <v>245.090789</v>
      </c>
      <c r="BQ84" s="58">
        <v>245.08575999999999</v>
      </c>
      <c r="BR84" s="58">
        <v>245.08575999999994</v>
      </c>
      <c r="BS84" s="58">
        <v>245.08575999999994</v>
      </c>
      <c r="BT84" s="58">
        <v>245.08575999999994</v>
      </c>
      <c r="BU84" s="58">
        <v>245.08575999999994</v>
      </c>
      <c r="BV84" s="81">
        <v>245.08575999999994</v>
      </c>
      <c r="BW84" s="58"/>
      <c r="BX84" s="58"/>
      <c r="BY84" s="58"/>
      <c r="BZ84" s="58"/>
      <c r="CA84" s="58"/>
      <c r="CB84" s="58"/>
      <c r="CC84" s="49"/>
      <c r="CD84" s="58"/>
      <c r="CE84" s="58"/>
      <c r="CF84" s="58"/>
      <c r="CG84" s="58"/>
      <c r="CH84" s="81"/>
      <c r="CI84" s="58"/>
      <c r="CJ84" s="58"/>
      <c r="CK84" s="58"/>
      <c r="CL84" s="58"/>
      <c r="CM84" s="81"/>
      <c r="CN84" s="58"/>
      <c r="CO84" s="58"/>
      <c r="CP84" s="58"/>
      <c r="CQ84" s="58"/>
      <c r="CR84" s="81"/>
      <c r="CS84" s="58"/>
      <c r="CT84" s="58"/>
      <c r="CU84" s="58"/>
      <c r="CV84" s="58"/>
      <c r="CW84" s="81"/>
      <c r="CX84" s="58"/>
      <c r="CY84" s="58"/>
      <c r="CZ84" s="58"/>
      <c r="DA84" s="58"/>
      <c r="DB84" s="81"/>
      <c r="DC84" s="58"/>
      <c r="DD84" s="58"/>
      <c r="DE84" s="58"/>
      <c r="DF84" s="58"/>
      <c r="DG84" s="81"/>
      <c r="DH84" s="58"/>
      <c r="DI84" s="58"/>
      <c r="DJ84" s="58"/>
      <c r="DK84" s="58"/>
      <c r="DL84" s="49"/>
    </row>
    <row r="85" spans="1:116" s="92" customFormat="1" x14ac:dyDescent="0.25">
      <c r="A85" s="153"/>
      <c r="B85" s="138"/>
      <c r="C85" s="141"/>
      <c r="D85" s="40" t="s">
        <v>173</v>
      </c>
      <c r="E85" s="40">
        <v>20.333317640499999</v>
      </c>
      <c r="F85" s="144"/>
      <c r="G85" s="32" t="s">
        <v>235</v>
      </c>
      <c r="H85" s="33" t="s">
        <v>57</v>
      </c>
      <c r="I85" s="48"/>
      <c r="J85" s="49"/>
      <c r="K85" s="49"/>
      <c r="L85" s="49"/>
      <c r="M85" s="49"/>
      <c r="N85" s="49"/>
      <c r="O85" s="49"/>
      <c r="P85" s="58"/>
      <c r="Q85" s="58"/>
      <c r="R85" s="58"/>
      <c r="S85" s="58"/>
      <c r="T85" s="81"/>
      <c r="U85" s="58"/>
      <c r="V85" s="58"/>
      <c r="W85" s="58">
        <f t="shared" ref="W85:BU85" si="540">R84</f>
        <v>5.9891030000000001</v>
      </c>
      <c r="X85" s="58">
        <f t="shared" si="540"/>
        <v>11.069856999999999</v>
      </c>
      <c r="Y85" s="81">
        <f t="shared" si="540"/>
        <v>11.069856999999999</v>
      </c>
      <c r="Z85" s="58">
        <f t="shared" si="540"/>
        <v>11.069856999999999</v>
      </c>
      <c r="AA85" s="58">
        <f t="shared" si="540"/>
        <v>11.069856999999999</v>
      </c>
      <c r="AB85" s="58">
        <f>W84</f>
        <v>11.069856999999999</v>
      </c>
      <c r="AC85" s="58">
        <f t="shared" si="540"/>
        <v>11.069856999999999</v>
      </c>
      <c r="AD85" s="49">
        <f t="shared" si="540"/>
        <v>11.069856999999999</v>
      </c>
      <c r="AE85" s="58">
        <f t="shared" ref="AE85" si="541">Z84</f>
        <v>11.069856999999999</v>
      </c>
      <c r="AF85" s="58">
        <f t="shared" ref="AF85" si="542">AA84</f>
        <v>11.069856999999999</v>
      </c>
      <c r="AG85" s="58">
        <f t="shared" ref="AG85" si="543">AB84</f>
        <v>14.998428428571428</v>
      </c>
      <c r="AH85" s="58">
        <f t="shared" ref="AH85" si="544">AC84</f>
        <v>14.998428428571428</v>
      </c>
      <c r="AI85" s="49">
        <f t="shared" ref="AI85" si="545">AD84</f>
        <v>14.998428428571428</v>
      </c>
      <c r="AJ85" s="58">
        <f t="shared" ref="AJ85" si="546">AE84</f>
        <v>14.998428428571428</v>
      </c>
      <c r="AK85" s="58">
        <f>AF84</f>
        <v>14.998428428571428</v>
      </c>
      <c r="AL85" s="58">
        <f t="shared" ref="AL85" si="547">AG84</f>
        <v>18.926999857142857</v>
      </c>
      <c r="AM85" s="58">
        <f t="shared" ref="AM85" si="548">AH84</f>
        <v>18.926999857142857</v>
      </c>
      <c r="AN85" s="58">
        <f t="shared" ref="AN85" si="549">AI84</f>
        <v>18.926999857142857</v>
      </c>
      <c r="AO85" s="81">
        <f t="shared" ref="AO85" si="550">AJ84</f>
        <v>18.926999857142857</v>
      </c>
      <c r="AP85" s="58">
        <f t="shared" ref="AP85" si="551">AK84</f>
        <v>18.926999857142857</v>
      </c>
      <c r="AQ85" s="58">
        <f t="shared" ref="AQ85" si="552">AL84</f>
        <v>22.069856999999999</v>
      </c>
      <c r="AR85" s="58">
        <f>AM84</f>
        <v>22.069856999999999</v>
      </c>
      <c r="AS85" s="58">
        <f t="shared" ref="AS85" si="553">AN84</f>
        <v>22.069856999999999</v>
      </c>
      <c r="AT85" s="58">
        <f t="shared" si="540"/>
        <v>22.069856999999999</v>
      </c>
      <c r="AU85" s="58">
        <f t="shared" si="540"/>
        <v>22.069856999999999</v>
      </c>
      <c r="AV85" s="49">
        <f t="shared" si="540"/>
        <v>33.833415076923075</v>
      </c>
      <c r="AW85" s="58">
        <f t="shared" si="540"/>
        <v>33.833415076923075</v>
      </c>
      <c r="AX85" s="58">
        <f>AS84</f>
        <v>33.833415076923075</v>
      </c>
      <c r="AY85" s="58">
        <f t="shared" si="540"/>
        <v>33.833415076923075</v>
      </c>
      <c r="AZ85" s="58">
        <f t="shared" si="540"/>
        <v>33.833415076923075</v>
      </c>
      <c r="BA85" s="58">
        <f t="shared" si="540"/>
        <v>33.833415076923075</v>
      </c>
      <c r="BB85" s="49">
        <f t="shared" si="540"/>
        <v>104.41476353846154</v>
      </c>
      <c r="BC85" s="58">
        <f>AX84</f>
        <v>104.41476353846154</v>
      </c>
      <c r="BD85" s="58">
        <f t="shared" si="540"/>
        <v>104.41476353846154</v>
      </c>
      <c r="BE85" s="58">
        <f t="shared" si="540"/>
        <v>104.41476353846154</v>
      </c>
      <c r="BF85" s="58">
        <f t="shared" si="540"/>
        <v>104.41476353846154</v>
      </c>
      <c r="BG85" s="81">
        <f t="shared" si="540"/>
        <v>104.41476353846154</v>
      </c>
      <c r="BH85" s="58">
        <f>BC84</f>
        <v>104.41476353846154</v>
      </c>
      <c r="BI85" s="58">
        <f t="shared" si="540"/>
        <v>182.54410899999999</v>
      </c>
      <c r="BJ85" s="58">
        <f t="shared" si="540"/>
        <v>182.54410899999999</v>
      </c>
      <c r="BK85" s="58">
        <f t="shared" si="540"/>
        <v>182.54410899999999</v>
      </c>
      <c r="BL85" s="81">
        <f>BG84</f>
        <v>182.54410899999999</v>
      </c>
      <c r="BM85" s="58">
        <f>BH84</f>
        <v>182.54410899999999</v>
      </c>
      <c r="BN85" s="58">
        <f t="shared" si="540"/>
        <v>182.54410899999999</v>
      </c>
      <c r="BO85" s="58">
        <f t="shared" si="540"/>
        <v>224.41854316666667</v>
      </c>
      <c r="BP85" s="58">
        <f t="shared" si="540"/>
        <v>224.41854316666667</v>
      </c>
      <c r="BQ85" s="58">
        <f t="shared" si="540"/>
        <v>224.41854316666667</v>
      </c>
      <c r="BR85" s="58">
        <f>BM84</f>
        <v>224.41854316666667</v>
      </c>
      <c r="BS85" s="58">
        <f t="shared" si="540"/>
        <v>224.41854316666667</v>
      </c>
      <c r="BT85" s="58">
        <f t="shared" si="540"/>
        <v>245.090789</v>
      </c>
      <c r="BU85" s="58">
        <f t="shared" si="540"/>
        <v>245.090789</v>
      </c>
      <c r="BV85" s="81">
        <f>BQ84</f>
        <v>245.08575999999999</v>
      </c>
      <c r="BW85" s="58">
        <v>245.08575999999999</v>
      </c>
      <c r="BX85" s="58">
        <v>245.08575999999994</v>
      </c>
      <c r="BY85" s="58">
        <v>245.08575999999999</v>
      </c>
      <c r="BZ85" s="58">
        <v>245.08575999999994</v>
      </c>
      <c r="CA85" s="58">
        <v>245.08575999999994</v>
      </c>
      <c r="CB85" s="58">
        <v>245.08575999999994</v>
      </c>
      <c r="CC85" s="49">
        <v>245.08575999999994</v>
      </c>
      <c r="CD85" s="58">
        <v>245.08575999999994</v>
      </c>
      <c r="CE85" s="58">
        <v>245.08575999999994</v>
      </c>
      <c r="CF85" s="58">
        <v>245.08575999999994</v>
      </c>
      <c r="CG85" s="58">
        <v>245.08575999999994</v>
      </c>
      <c r="CH85" s="81">
        <v>245.08575999999994</v>
      </c>
      <c r="CI85" s="58">
        <v>245.08575999999994</v>
      </c>
      <c r="CJ85" s="58">
        <v>245.08575999999994</v>
      </c>
      <c r="CK85" s="58">
        <v>245.08575999999994</v>
      </c>
      <c r="CL85" s="58">
        <v>245.08575999999994</v>
      </c>
      <c r="CM85" s="81">
        <v>245.08575999999994</v>
      </c>
      <c r="CN85" s="58">
        <v>245.08575999999994</v>
      </c>
      <c r="CO85" s="58">
        <v>245.08575999999994</v>
      </c>
      <c r="CP85" s="58">
        <v>245.08575999999994</v>
      </c>
      <c r="CQ85" s="58">
        <v>245.08575999999999</v>
      </c>
      <c r="CR85" s="81">
        <v>245.08575999999994</v>
      </c>
      <c r="CS85" s="58">
        <v>245.08575999999994</v>
      </c>
      <c r="CT85" s="58">
        <v>245.08575999999994</v>
      </c>
      <c r="CU85" s="58">
        <v>245.08575999999994</v>
      </c>
      <c r="CV85" s="58">
        <v>245.08575999999994</v>
      </c>
      <c r="CW85" s="81">
        <v>245.08575999999994</v>
      </c>
      <c r="CX85" s="58">
        <v>245.08575999999994</v>
      </c>
      <c r="CY85" s="58">
        <v>245.08575999999994</v>
      </c>
      <c r="CZ85" s="58">
        <v>245.08575999999994</v>
      </c>
      <c r="DA85" s="58">
        <v>245.08575999999994</v>
      </c>
      <c r="DB85" s="81">
        <v>245.08575999999994</v>
      </c>
      <c r="DC85" s="58">
        <v>245.08575999999994</v>
      </c>
      <c r="DD85" s="58">
        <v>245.08575999999994</v>
      </c>
      <c r="DE85" s="58">
        <v>245.08575999999994</v>
      </c>
      <c r="DF85" s="58">
        <v>245.08575999999994</v>
      </c>
      <c r="DG85" s="81">
        <v>245.08575999999994</v>
      </c>
      <c r="DH85" s="58">
        <v>245.08575999999994</v>
      </c>
      <c r="DI85" s="58">
        <v>245.08575999999994</v>
      </c>
      <c r="DJ85" s="58">
        <v>245.08575999999994</v>
      </c>
      <c r="DK85" s="58">
        <v>245.08575999999994</v>
      </c>
      <c r="DL85" s="49">
        <v>245.08575999999994</v>
      </c>
    </row>
    <row r="86" spans="1:116" s="92" customFormat="1" x14ac:dyDescent="0.25">
      <c r="A86" s="153"/>
      <c r="B86" s="138"/>
      <c r="C86" s="141"/>
      <c r="D86" s="40" t="s">
        <v>174</v>
      </c>
      <c r="E86" s="40">
        <v>10.020753561799999</v>
      </c>
      <c r="F86" s="144"/>
      <c r="G86" s="34"/>
      <c r="H86" s="35"/>
      <c r="I86" s="48"/>
      <c r="J86" s="49"/>
      <c r="K86" s="49"/>
      <c r="L86" s="49"/>
      <c r="M86" s="49"/>
      <c r="N86" s="49"/>
      <c r="O86" s="49"/>
      <c r="P86" s="58"/>
      <c r="Q86" s="58"/>
      <c r="R86" s="58"/>
      <c r="S86" s="58"/>
      <c r="T86" s="81"/>
      <c r="U86" s="58"/>
      <c r="V86" s="58"/>
      <c r="W86" s="58"/>
      <c r="X86" s="58"/>
      <c r="Y86" s="81"/>
      <c r="Z86" s="58"/>
      <c r="AA86" s="58"/>
      <c r="AB86" s="58"/>
      <c r="AC86" s="58"/>
      <c r="AD86" s="49"/>
      <c r="AE86" s="58"/>
      <c r="AF86" s="58"/>
      <c r="AG86" s="58"/>
      <c r="AH86" s="58"/>
      <c r="AI86" s="49"/>
      <c r="AJ86" s="58"/>
      <c r="AK86" s="58"/>
      <c r="AL86" s="58"/>
      <c r="AM86" s="58"/>
      <c r="AN86" s="58"/>
      <c r="AO86" s="81"/>
      <c r="AP86" s="58"/>
      <c r="AQ86" s="58"/>
      <c r="AR86" s="58"/>
      <c r="AS86" s="58"/>
      <c r="AT86" s="58"/>
      <c r="AU86" s="58"/>
      <c r="AV86" s="49"/>
      <c r="AW86" s="58"/>
      <c r="AX86" s="58"/>
      <c r="AY86" s="58"/>
      <c r="AZ86" s="58"/>
      <c r="BA86" s="58"/>
      <c r="BB86" s="49"/>
      <c r="BC86" s="58"/>
      <c r="BD86" s="58"/>
      <c r="BE86" s="58"/>
      <c r="BF86" s="58"/>
      <c r="BG86" s="81"/>
      <c r="BH86" s="58"/>
      <c r="BI86" s="58"/>
      <c r="BJ86" s="58"/>
      <c r="BK86" s="58"/>
      <c r="BL86" s="81"/>
      <c r="BM86" s="58"/>
      <c r="BN86" s="58"/>
      <c r="BO86" s="58"/>
      <c r="BP86" s="58"/>
      <c r="BQ86" s="58"/>
      <c r="BR86" s="58"/>
      <c r="BS86" s="58"/>
      <c r="BT86" s="58"/>
      <c r="BU86" s="58"/>
      <c r="BV86" s="81"/>
      <c r="BW86" s="58"/>
      <c r="BX86" s="58"/>
      <c r="BY86" s="58"/>
      <c r="BZ86" s="58"/>
      <c r="CA86" s="58"/>
      <c r="CB86" s="58"/>
      <c r="CC86" s="49"/>
      <c r="CD86" s="58"/>
      <c r="CE86" s="58"/>
      <c r="CF86" s="58"/>
      <c r="CG86" s="58"/>
      <c r="CH86" s="81"/>
      <c r="CI86" s="58"/>
      <c r="CJ86" s="58"/>
      <c r="CK86" s="58"/>
      <c r="CL86" s="58"/>
      <c r="CM86" s="81"/>
      <c r="CN86" s="58"/>
      <c r="CO86" s="58"/>
      <c r="CP86" s="58"/>
      <c r="CQ86" s="58"/>
      <c r="CR86" s="81"/>
      <c r="CS86" s="58"/>
      <c r="CT86" s="58"/>
      <c r="CU86" s="58"/>
      <c r="CV86" s="58"/>
      <c r="CW86" s="81"/>
      <c r="CX86" s="58"/>
      <c r="CY86" s="58"/>
      <c r="CZ86" s="58"/>
      <c r="DA86" s="58"/>
      <c r="DB86" s="81"/>
      <c r="DC86" s="58"/>
      <c r="DD86" s="58"/>
      <c r="DE86" s="58"/>
      <c r="DF86" s="58"/>
      <c r="DG86" s="81"/>
      <c r="DH86" s="58"/>
      <c r="DI86" s="58"/>
      <c r="DJ86" s="58"/>
      <c r="DK86" s="58"/>
      <c r="DL86" s="49"/>
    </row>
    <row r="87" spans="1:116" s="92" customFormat="1" x14ac:dyDescent="0.25">
      <c r="A87" s="153"/>
      <c r="B87" s="138"/>
      <c r="C87" s="141"/>
      <c r="D87" s="155" t="s">
        <v>175</v>
      </c>
      <c r="E87" s="155">
        <v>14.7859417348</v>
      </c>
      <c r="F87" s="144"/>
      <c r="G87" s="34"/>
      <c r="H87" s="35"/>
      <c r="I87" s="48"/>
      <c r="J87" s="49"/>
      <c r="K87" s="49"/>
      <c r="L87" s="49"/>
      <c r="M87" s="49"/>
      <c r="N87" s="49"/>
      <c r="O87" s="49"/>
      <c r="P87" s="58"/>
      <c r="Q87" s="58"/>
      <c r="R87" s="58"/>
      <c r="S87" s="58"/>
      <c r="T87" s="81"/>
      <c r="U87" s="58"/>
      <c r="V87" s="58"/>
      <c r="W87" s="58"/>
      <c r="X87" s="58"/>
      <c r="Y87" s="81"/>
      <c r="Z87" s="58"/>
      <c r="AA87" s="58"/>
      <c r="AB87" s="58"/>
      <c r="AC87" s="58"/>
      <c r="AD87" s="49"/>
      <c r="AE87" s="58"/>
      <c r="AF87" s="58"/>
      <c r="AG87" s="58"/>
      <c r="AH87" s="58"/>
      <c r="AI87" s="49"/>
      <c r="AJ87" s="58"/>
      <c r="AK87" s="58"/>
      <c r="AL87" s="58"/>
      <c r="AM87" s="58"/>
      <c r="AN87" s="58"/>
      <c r="AO87" s="81"/>
      <c r="AP87" s="58"/>
      <c r="AQ87" s="58"/>
      <c r="AR87" s="58"/>
      <c r="AS87" s="58"/>
      <c r="AT87" s="58"/>
      <c r="AU87" s="58"/>
      <c r="AV87" s="49"/>
      <c r="AW87" s="58"/>
      <c r="AX87" s="58"/>
      <c r="AY87" s="58"/>
      <c r="AZ87" s="58"/>
      <c r="BA87" s="58"/>
      <c r="BB87" s="49"/>
      <c r="BC87" s="58"/>
      <c r="BD87" s="58"/>
      <c r="BE87" s="58"/>
      <c r="BF87" s="58"/>
      <c r="BG87" s="81"/>
      <c r="BH87" s="58"/>
      <c r="BI87" s="58"/>
      <c r="BJ87" s="58"/>
      <c r="BK87" s="58"/>
      <c r="BL87" s="81"/>
      <c r="BM87" s="58"/>
      <c r="BN87" s="58"/>
      <c r="BO87" s="58"/>
      <c r="BP87" s="58"/>
      <c r="BQ87" s="58"/>
      <c r="BR87" s="58"/>
      <c r="BS87" s="58"/>
      <c r="BT87" s="58"/>
      <c r="BU87" s="58"/>
      <c r="BV87" s="81"/>
      <c r="BW87" s="58"/>
      <c r="BX87" s="58"/>
      <c r="BY87" s="58"/>
      <c r="BZ87" s="58"/>
      <c r="CA87" s="58"/>
      <c r="CB87" s="58"/>
      <c r="CC87" s="49"/>
      <c r="CD87" s="58"/>
      <c r="CE87" s="58"/>
      <c r="CF87" s="58"/>
      <c r="CG87" s="58"/>
      <c r="CH87" s="81"/>
      <c r="CI87" s="58"/>
      <c r="CJ87" s="58"/>
      <c r="CK87" s="58"/>
      <c r="CL87" s="58"/>
      <c r="CM87" s="81"/>
      <c r="CN87" s="58"/>
      <c r="CO87" s="58"/>
      <c r="CP87" s="58"/>
      <c r="CQ87" s="58"/>
      <c r="CR87" s="81"/>
      <c r="CS87" s="58"/>
      <c r="CT87" s="58"/>
      <c r="CU87" s="58"/>
      <c r="CV87" s="58"/>
      <c r="CW87" s="81"/>
      <c r="CX87" s="58"/>
      <c r="CY87" s="58"/>
      <c r="CZ87" s="58"/>
      <c r="DA87" s="58"/>
      <c r="DB87" s="81"/>
      <c r="DC87" s="58"/>
      <c r="DD87" s="58"/>
      <c r="DE87" s="58"/>
      <c r="DF87" s="58"/>
      <c r="DG87" s="81"/>
      <c r="DH87" s="58"/>
      <c r="DI87" s="58"/>
      <c r="DJ87" s="58"/>
      <c r="DK87" s="58"/>
      <c r="DL87" s="49"/>
    </row>
    <row r="88" spans="1:116" s="92" customFormat="1" ht="15.75" thickBot="1" x14ac:dyDescent="0.3">
      <c r="A88" s="153"/>
      <c r="B88" s="139"/>
      <c r="C88" s="142"/>
      <c r="D88" s="156"/>
      <c r="E88" s="156"/>
      <c r="F88" s="145"/>
      <c r="G88" s="36"/>
      <c r="H88" s="37"/>
      <c r="I88" s="51"/>
      <c r="J88" s="52"/>
      <c r="K88" s="52"/>
      <c r="L88" s="52"/>
      <c r="M88" s="52"/>
      <c r="N88" s="52"/>
      <c r="O88" s="52"/>
      <c r="P88" s="80"/>
      <c r="Q88" s="80"/>
      <c r="R88" s="80"/>
      <c r="S88" s="80"/>
      <c r="T88" s="79"/>
      <c r="U88" s="80"/>
      <c r="V88" s="80"/>
      <c r="W88" s="80"/>
      <c r="X88" s="80"/>
      <c r="Y88" s="79"/>
      <c r="Z88" s="80"/>
      <c r="AA88" s="80"/>
      <c r="AB88" s="80"/>
      <c r="AC88" s="80"/>
      <c r="AD88" s="52"/>
      <c r="AE88" s="80"/>
      <c r="AF88" s="80"/>
      <c r="AG88" s="80"/>
      <c r="AH88" s="80"/>
      <c r="AI88" s="52"/>
      <c r="AJ88" s="80"/>
      <c r="AK88" s="80"/>
      <c r="AL88" s="80"/>
      <c r="AM88" s="80"/>
      <c r="AN88" s="80"/>
      <c r="AO88" s="79"/>
      <c r="AP88" s="80"/>
      <c r="AQ88" s="80"/>
      <c r="AR88" s="80"/>
      <c r="AS88" s="80"/>
      <c r="AT88" s="80"/>
      <c r="AU88" s="80"/>
      <c r="AV88" s="52"/>
      <c r="AW88" s="80"/>
      <c r="AX88" s="80"/>
      <c r="AY88" s="80"/>
      <c r="AZ88" s="80"/>
      <c r="BA88" s="80"/>
      <c r="BB88" s="52"/>
      <c r="BC88" s="80"/>
      <c r="BD88" s="80"/>
      <c r="BE88" s="80"/>
      <c r="BF88" s="80"/>
      <c r="BG88" s="79"/>
      <c r="BH88" s="80"/>
      <c r="BI88" s="80"/>
      <c r="BJ88" s="80"/>
      <c r="BK88" s="80"/>
      <c r="BL88" s="79"/>
      <c r="BM88" s="80"/>
      <c r="BN88" s="80"/>
      <c r="BO88" s="80"/>
      <c r="BP88" s="80"/>
      <c r="BQ88" s="80"/>
      <c r="BR88" s="80"/>
      <c r="BS88" s="80"/>
      <c r="BT88" s="80"/>
      <c r="BU88" s="80"/>
      <c r="BV88" s="79"/>
      <c r="BW88" s="80"/>
      <c r="BX88" s="80"/>
      <c r="BY88" s="80"/>
      <c r="BZ88" s="80"/>
      <c r="CA88" s="80"/>
      <c r="CB88" s="80"/>
      <c r="CC88" s="52"/>
      <c r="CD88" s="80"/>
      <c r="CE88" s="80"/>
      <c r="CF88" s="80"/>
      <c r="CG88" s="80"/>
      <c r="CH88" s="79"/>
      <c r="CI88" s="80"/>
      <c r="CJ88" s="80"/>
      <c r="CK88" s="80"/>
      <c r="CL88" s="80"/>
      <c r="CM88" s="79"/>
      <c r="CN88" s="80"/>
      <c r="CO88" s="80"/>
      <c r="CP88" s="80"/>
      <c r="CQ88" s="80"/>
      <c r="CR88" s="79"/>
      <c r="CS88" s="80"/>
      <c r="CT88" s="80"/>
      <c r="CU88" s="80"/>
      <c r="CV88" s="80"/>
      <c r="CW88" s="79"/>
      <c r="CX88" s="80"/>
      <c r="CY88" s="80"/>
      <c r="CZ88" s="80"/>
      <c r="DA88" s="80"/>
      <c r="DB88" s="79"/>
      <c r="DC88" s="80"/>
      <c r="DD88" s="80"/>
      <c r="DE88" s="80"/>
      <c r="DF88" s="80"/>
      <c r="DG88" s="79"/>
      <c r="DH88" s="80"/>
      <c r="DI88" s="80"/>
      <c r="DJ88" s="80"/>
      <c r="DK88" s="80"/>
      <c r="DL88" s="52"/>
    </row>
    <row r="89" spans="1:116" s="96" customFormat="1" x14ac:dyDescent="0.25">
      <c r="A89" s="153"/>
      <c r="B89" s="137" t="s">
        <v>144</v>
      </c>
      <c r="C89" s="140">
        <f>SUM(E89:E100)</f>
        <v>384.30228384460003</v>
      </c>
      <c r="D89" s="161" t="s">
        <v>176</v>
      </c>
      <c r="E89" s="163">
        <f>63.3590423775+1.1</f>
        <v>64.459042377499998</v>
      </c>
      <c r="F89" s="143" t="s">
        <v>227</v>
      </c>
      <c r="G89" s="38" t="s">
        <v>124</v>
      </c>
      <c r="H89" s="39"/>
      <c r="I89" s="86"/>
      <c r="J89" s="55">
        <v>15.379588</v>
      </c>
      <c r="K89" s="55">
        <v>20.679838</v>
      </c>
      <c r="L89" s="128">
        <v>9</v>
      </c>
      <c r="M89" s="90">
        <v>0</v>
      </c>
      <c r="N89" s="55">
        <v>0</v>
      </c>
      <c r="O89" s="55">
        <v>0</v>
      </c>
      <c r="P89" s="55"/>
      <c r="Q89" s="55"/>
      <c r="R89" s="55"/>
      <c r="S89" s="55"/>
      <c r="T89" s="132">
        <v>1.1000000000000001</v>
      </c>
      <c r="U89" s="55"/>
      <c r="V89" s="55"/>
      <c r="W89" s="55"/>
      <c r="X89" s="55"/>
      <c r="Y89" s="131">
        <v>9.7496464285714293</v>
      </c>
      <c r="Z89" s="55"/>
      <c r="AA89" s="55"/>
      <c r="AB89" s="55"/>
      <c r="AC89" s="55"/>
      <c r="AD89" s="131">
        <v>7.7997171428571432</v>
      </c>
      <c r="AE89" s="55"/>
      <c r="AF89" s="55"/>
      <c r="AG89" s="55"/>
      <c r="AH89" s="55"/>
      <c r="AI89" s="55">
        <v>5.3865476153846155</v>
      </c>
      <c r="AJ89" s="55"/>
      <c r="AK89" s="55"/>
      <c r="AL89" s="55"/>
      <c r="AM89" s="55"/>
      <c r="AN89" s="55"/>
      <c r="AO89" s="55">
        <v>32.319285692307695</v>
      </c>
      <c r="AP89" s="55"/>
      <c r="AQ89" s="55"/>
      <c r="AR89" s="55"/>
      <c r="AS89" s="55"/>
      <c r="AT89" s="55"/>
      <c r="AU89" s="55"/>
      <c r="AV89" s="55">
        <v>51.239963025641032</v>
      </c>
      <c r="AW89" s="55"/>
      <c r="AX89" s="55"/>
      <c r="AY89" s="55"/>
      <c r="AZ89" s="55"/>
      <c r="BA89" s="55"/>
      <c r="BB89" s="55">
        <v>110.63350483333333</v>
      </c>
      <c r="BC89" s="55"/>
      <c r="BD89" s="55"/>
      <c r="BE89" s="55"/>
      <c r="BF89" s="55"/>
      <c r="BG89" s="55">
        <v>80.150590833333325</v>
      </c>
      <c r="BH89" s="55"/>
      <c r="BI89" s="55"/>
      <c r="BJ89" s="55"/>
      <c r="BK89" s="55"/>
      <c r="BL89" s="55">
        <v>0</v>
      </c>
      <c r="BM89" s="55"/>
      <c r="BN89" s="55"/>
      <c r="BO89" s="55"/>
      <c r="BP89" s="55"/>
      <c r="BQ89" s="55"/>
      <c r="BR89" s="55"/>
      <c r="BS89" s="55"/>
      <c r="BT89" s="55"/>
      <c r="BU89" s="55"/>
      <c r="BV89" s="55">
        <v>0</v>
      </c>
      <c r="BW89" s="55"/>
      <c r="BX89" s="55"/>
      <c r="BY89" s="55"/>
      <c r="BZ89" s="55"/>
      <c r="CA89" s="55"/>
      <c r="CB89" s="55"/>
      <c r="CC89" s="55">
        <v>13.369357324166666</v>
      </c>
      <c r="CD89" s="55"/>
      <c r="CE89" s="55"/>
      <c r="CF89" s="55"/>
      <c r="CG89" s="55"/>
      <c r="CH89" s="55">
        <v>26.738714648333332</v>
      </c>
      <c r="CI89" s="55"/>
      <c r="CJ89" s="55"/>
      <c r="CK89" s="55"/>
      <c r="CL89" s="55"/>
      <c r="CM89" s="55"/>
      <c r="CN89" s="55"/>
      <c r="CO89" s="55"/>
      <c r="CP89" s="55"/>
      <c r="CQ89" s="55"/>
      <c r="CR89" s="55"/>
      <c r="CS89" s="55"/>
      <c r="CT89" s="55"/>
      <c r="CU89" s="55"/>
      <c r="CV89" s="55"/>
      <c r="CW89" s="55"/>
      <c r="CX89" s="55"/>
      <c r="CY89" s="55"/>
      <c r="CZ89" s="55"/>
      <c r="DA89" s="55"/>
      <c r="DB89" s="55"/>
      <c r="DC89" s="55"/>
      <c r="DD89" s="55"/>
      <c r="DE89" s="55"/>
      <c r="DF89" s="55"/>
      <c r="DG89" s="97"/>
      <c r="DH89" s="55"/>
      <c r="DI89" s="55"/>
      <c r="DJ89" s="55"/>
      <c r="DK89" s="55"/>
      <c r="DL89" s="98"/>
    </row>
    <row r="90" spans="1:116" s="96" customFormat="1" x14ac:dyDescent="0.25">
      <c r="A90" s="153"/>
      <c r="B90" s="138"/>
      <c r="C90" s="141"/>
      <c r="D90" s="162"/>
      <c r="E90" s="164"/>
      <c r="F90" s="144"/>
      <c r="G90" s="26" t="s">
        <v>123</v>
      </c>
      <c r="H90" s="27" t="s">
        <v>53</v>
      </c>
      <c r="I90" s="48"/>
      <c r="J90" s="58">
        <f>J89+I90</f>
        <v>15.379588</v>
      </c>
      <c r="K90" s="58">
        <f t="shared" ref="K90:BV90" si="554">K89+J90</f>
        <v>36.059426000000002</v>
      </c>
      <c r="L90" s="136">
        <f>K90+L89</f>
        <v>45.059426000000002</v>
      </c>
      <c r="M90" s="91">
        <f>M89+L90</f>
        <v>45.059426000000002</v>
      </c>
      <c r="N90" s="58">
        <f t="shared" si="554"/>
        <v>45.059426000000002</v>
      </c>
      <c r="O90" s="58">
        <f t="shared" si="554"/>
        <v>45.059426000000002</v>
      </c>
      <c r="P90" s="58">
        <f t="shared" si="554"/>
        <v>45.059426000000002</v>
      </c>
      <c r="Q90" s="58">
        <f t="shared" si="554"/>
        <v>45.059426000000002</v>
      </c>
      <c r="R90" s="58">
        <f t="shared" si="554"/>
        <v>45.059426000000002</v>
      </c>
      <c r="S90" s="58">
        <f t="shared" si="554"/>
        <v>45.059426000000002</v>
      </c>
      <c r="T90" s="58">
        <f t="shared" si="554"/>
        <v>46.159426000000003</v>
      </c>
      <c r="U90" s="58">
        <f t="shared" si="554"/>
        <v>46.159426000000003</v>
      </c>
      <c r="V90" s="58">
        <f t="shared" si="554"/>
        <v>46.159426000000003</v>
      </c>
      <c r="W90" s="58">
        <f t="shared" si="554"/>
        <v>46.159426000000003</v>
      </c>
      <c r="X90" s="58">
        <f t="shared" si="554"/>
        <v>46.159426000000003</v>
      </c>
      <c r="Y90" s="58">
        <f t="shared" si="554"/>
        <v>55.909072428571434</v>
      </c>
      <c r="Z90" s="58">
        <f t="shared" si="554"/>
        <v>55.909072428571434</v>
      </c>
      <c r="AA90" s="58">
        <f t="shared" si="554"/>
        <v>55.909072428571434</v>
      </c>
      <c r="AB90" s="58">
        <f t="shared" si="554"/>
        <v>55.909072428571434</v>
      </c>
      <c r="AC90" s="58">
        <f t="shared" si="554"/>
        <v>55.909072428571434</v>
      </c>
      <c r="AD90" s="58">
        <f t="shared" si="554"/>
        <v>63.708789571428575</v>
      </c>
      <c r="AE90" s="58">
        <f t="shared" si="554"/>
        <v>63.708789571428575</v>
      </c>
      <c r="AF90" s="58">
        <f t="shared" si="554"/>
        <v>63.708789571428575</v>
      </c>
      <c r="AG90" s="58">
        <f t="shared" si="554"/>
        <v>63.708789571428575</v>
      </c>
      <c r="AH90" s="58">
        <f t="shared" si="554"/>
        <v>63.708789571428575</v>
      </c>
      <c r="AI90" s="58">
        <f t="shared" si="554"/>
        <v>69.095337186813197</v>
      </c>
      <c r="AJ90" s="58">
        <f t="shared" si="554"/>
        <v>69.095337186813197</v>
      </c>
      <c r="AK90" s="58">
        <f t="shared" si="554"/>
        <v>69.095337186813197</v>
      </c>
      <c r="AL90" s="58">
        <f t="shared" si="554"/>
        <v>69.095337186813197</v>
      </c>
      <c r="AM90" s="58">
        <f t="shared" si="554"/>
        <v>69.095337186813197</v>
      </c>
      <c r="AN90" s="58">
        <f t="shared" si="554"/>
        <v>69.095337186813197</v>
      </c>
      <c r="AO90" s="58">
        <f t="shared" si="554"/>
        <v>101.41462287912088</v>
      </c>
      <c r="AP90" s="58">
        <f t="shared" si="554"/>
        <v>101.41462287912088</v>
      </c>
      <c r="AQ90" s="58">
        <f t="shared" si="554"/>
        <v>101.41462287912088</v>
      </c>
      <c r="AR90" s="58">
        <f t="shared" si="554"/>
        <v>101.41462287912088</v>
      </c>
      <c r="AS90" s="58">
        <f t="shared" si="554"/>
        <v>101.41462287912088</v>
      </c>
      <c r="AT90" s="58">
        <f t="shared" si="554"/>
        <v>101.41462287912088</v>
      </c>
      <c r="AU90" s="58">
        <f t="shared" si="554"/>
        <v>101.41462287912088</v>
      </c>
      <c r="AV90" s="58">
        <f t="shared" si="554"/>
        <v>152.65458590476192</v>
      </c>
      <c r="AW90" s="58">
        <f t="shared" si="554"/>
        <v>152.65458590476192</v>
      </c>
      <c r="AX90" s="58">
        <f t="shared" si="554"/>
        <v>152.65458590476192</v>
      </c>
      <c r="AY90" s="58">
        <f t="shared" si="554"/>
        <v>152.65458590476192</v>
      </c>
      <c r="AZ90" s="58">
        <f t="shared" si="554"/>
        <v>152.65458590476192</v>
      </c>
      <c r="BA90" s="58">
        <f t="shared" si="554"/>
        <v>152.65458590476192</v>
      </c>
      <c r="BB90" s="58">
        <f t="shared" si="554"/>
        <v>263.28809073809526</v>
      </c>
      <c r="BC90" s="58">
        <f t="shared" si="554"/>
        <v>263.28809073809526</v>
      </c>
      <c r="BD90" s="58">
        <f t="shared" si="554"/>
        <v>263.28809073809526</v>
      </c>
      <c r="BE90" s="58">
        <f t="shared" si="554"/>
        <v>263.28809073809526</v>
      </c>
      <c r="BF90" s="58">
        <f t="shared" si="554"/>
        <v>263.28809073809526</v>
      </c>
      <c r="BG90" s="58">
        <f t="shared" si="554"/>
        <v>343.43868157142856</v>
      </c>
      <c r="BH90" s="58">
        <f t="shared" si="554"/>
        <v>343.43868157142856</v>
      </c>
      <c r="BI90" s="58">
        <f t="shared" si="554"/>
        <v>343.43868157142856</v>
      </c>
      <c r="BJ90" s="58">
        <f t="shared" si="554"/>
        <v>343.43868157142856</v>
      </c>
      <c r="BK90" s="58">
        <f t="shared" si="554"/>
        <v>343.43868157142856</v>
      </c>
      <c r="BL90" s="58">
        <f t="shared" si="554"/>
        <v>343.43868157142856</v>
      </c>
      <c r="BM90" s="58">
        <f t="shared" si="554"/>
        <v>343.43868157142856</v>
      </c>
      <c r="BN90" s="58">
        <f t="shared" si="554"/>
        <v>343.43868157142856</v>
      </c>
      <c r="BO90" s="58">
        <f t="shared" si="554"/>
        <v>343.43868157142856</v>
      </c>
      <c r="BP90" s="58">
        <f t="shared" si="554"/>
        <v>343.43868157142856</v>
      </c>
      <c r="BQ90" s="58">
        <f t="shared" si="554"/>
        <v>343.43868157142856</v>
      </c>
      <c r="BR90" s="58">
        <f t="shared" si="554"/>
        <v>343.43868157142856</v>
      </c>
      <c r="BS90" s="58">
        <f t="shared" si="554"/>
        <v>343.43868157142856</v>
      </c>
      <c r="BT90" s="58">
        <f t="shared" si="554"/>
        <v>343.43868157142856</v>
      </c>
      <c r="BU90" s="58">
        <f t="shared" si="554"/>
        <v>343.43868157142856</v>
      </c>
      <c r="BV90" s="58">
        <f t="shared" si="554"/>
        <v>343.43868157142856</v>
      </c>
      <c r="BW90" s="58">
        <f t="shared" ref="BW90:CH90" si="555">BW89+BV90</f>
        <v>343.43868157142856</v>
      </c>
      <c r="BX90" s="58">
        <f t="shared" si="555"/>
        <v>343.43868157142856</v>
      </c>
      <c r="BY90" s="58">
        <f t="shared" si="555"/>
        <v>343.43868157142856</v>
      </c>
      <c r="BZ90" s="58">
        <f t="shared" si="555"/>
        <v>343.43868157142856</v>
      </c>
      <c r="CA90" s="58">
        <f t="shared" si="555"/>
        <v>343.43868157142856</v>
      </c>
      <c r="CB90" s="58">
        <f t="shared" si="555"/>
        <v>343.43868157142856</v>
      </c>
      <c r="CC90" s="58">
        <f t="shared" si="555"/>
        <v>356.80803889559525</v>
      </c>
      <c r="CD90" s="58">
        <f t="shared" si="555"/>
        <v>356.80803889559525</v>
      </c>
      <c r="CE90" s="58">
        <f t="shared" si="555"/>
        <v>356.80803889559525</v>
      </c>
      <c r="CF90" s="58">
        <f t="shared" si="555"/>
        <v>356.80803889559525</v>
      </c>
      <c r="CG90" s="58">
        <f t="shared" si="555"/>
        <v>356.80803889559525</v>
      </c>
      <c r="CH90" s="58">
        <f t="shared" si="555"/>
        <v>383.54675354392856</v>
      </c>
      <c r="CI90" s="58">
        <f t="shared" ref="CI90" si="556">CI89+CH90</f>
        <v>383.54675354392856</v>
      </c>
      <c r="CJ90" s="58">
        <f t="shared" ref="CJ90" si="557">CJ89+CI90</f>
        <v>383.54675354392856</v>
      </c>
      <c r="CK90" s="58">
        <f t="shared" ref="CK90" si="558">CK89+CJ90</f>
        <v>383.54675354392856</v>
      </c>
      <c r="CL90" s="58">
        <f t="shared" ref="CL90" si="559">CL89+CK90</f>
        <v>383.54675354392856</v>
      </c>
      <c r="CM90" s="58">
        <f t="shared" ref="CM90" si="560">CM89+CL90</f>
        <v>383.54675354392856</v>
      </c>
      <c r="CN90" s="58"/>
      <c r="CO90" s="58"/>
      <c r="CP90" s="58"/>
      <c r="CQ90" s="58"/>
      <c r="CR90" s="58"/>
      <c r="CS90" s="58"/>
      <c r="CT90" s="58"/>
      <c r="CU90" s="58"/>
      <c r="CV90" s="58"/>
      <c r="CW90" s="58"/>
      <c r="CX90" s="58"/>
      <c r="CY90" s="58"/>
      <c r="CZ90" s="58"/>
      <c r="DA90" s="58"/>
      <c r="DB90" s="58"/>
      <c r="DC90" s="58"/>
      <c r="DD90" s="58"/>
      <c r="DE90" s="58"/>
      <c r="DF90" s="58"/>
      <c r="DG90" s="81"/>
      <c r="DH90" s="58"/>
      <c r="DI90" s="58"/>
      <c r="DJ90" s="58"/>
      <c r="DK90" s="58"/>
      <c r="DL90" s="49"/>
    </row>
    <row r="91" spans="1:116" s="92" customFormat="1" x14ac:dyDescent="0.25">
      <c r="A91" s="153"/>
      <c r="B91" s="138"/>
      <c r="C91" s="141"/>
      <c r="D91" s="165" t="s">
        <v>177</v>
      </c>
      <c r="E91" s="165">
        <v>70.025502927299996</v>
      </c>
      <c r="F91" s="144"/>
      <c r="G91" s="28" t="s">
        <v>231</v>
      </c>
      <c r="H91" s="29" t="s">
        <v>54</v>
      </c>
      <c r="I91" s="87"/>
      <c r="J91" s="88"/>
      <c r="K91" s="49">
        <f>J90</f>
        <v>15.379588</v>
      </c>
      <c r="L91" s="124">
        <f>L90</f>
        <v>45.059426000000002</v>
      </c>
      <c r="M91" s="88">
        <v>45</v>
      </c>
      <c r="N91" s="49">
        <f t="shared" ref="N91:BW91" si="561">M90</f>
        <v>45.059426000000002</v>
      </c>
      <c r="O91" s="49">
        <f t="shared" si="561"/>
        <v>45.059426000000002</v>
      </c>
      <c r="P91" s="58">
        <f t="shared" si="561"/>
        <v>45.059426000000002</v>
      </c>
      <c r="Q91" s="58">
        <f t="shared" si="561"/>
        <v>45.059426000000002</v>
      </c>
      <c r="R91" s="58">
        <f t="shared" si="561"/>
        <v>45.059426000000002</v>
      </c>
      <c r="S91" s="58">
        <f t="shared" si="561"/>
        <v>45.059426000000002</v>
      </c>
      <c r="T91" s="81">
        <f t="shared" si="561"/>
        <v>45.059426000000002</v>
      </c>
      <c r="U91" s="58">
        <f t="shared" si="561"/>
        <v>46.159426000000003</v>
      </c>
      <c r="V91" s="58">
        <f t="shared" si="561"/>
        <v>46.159426000000003</v>
      </c>
      <c r="W91" s="58">
        <f t="shared" si="561"/>
        <v>46.159426000000003</v>
      </c>
      <c r="X91" s="58">
        <f t="shared" si="561"/>
        <v>46.159426000000003</v>
      </c>
      <c r="Y91" s="81">
        <f t="shared" si="561"/>
        <v>46.159426000000003</v>
      </c>
      <c r="Z91" s="58">
        <f t="shared" si="561"/>
        <v>55.909072428571434</v>
      </c>
      <c r="AA91" s="58">
        <f t="shared" si="561"/>
        <v>55.909072428571434</v>
      </c>
      <c r="AB91" s="58">
        <f t="shared" si="561"/>
        <v>55.909072428571434</v>
      </c>
      <c r="AC91" s="58">
        <f t="shared" si="561"/>
        <v>55.909072428571434</v>
      </c>
      <c r="AD91" s="49">
        <f t="shared" si="561"/>
        <v>55.909072428571434</v>
      </c>
      <c r="AE91" s="58">
        <f t="shared" si="561"/>
        <v>63.708789571428575</v>
      </c>
      <c r="AF91" s="58">
        <f t="shared" si="561"/>
        <v>63.708789571428575</v>
      </c>
      <c r="AG91" s="58">
        <f t="shared" si="561"/>
        <v>63.708789571428575</v>
      </c>
      <c r="AH91" s="58">
        <f t="shared" si="561"/>
        <v>63.708789571428575</v>
      </c>
      <c r="AI91" s="49">
        <f t="shared" si="561"/>
        <v>63.708789571428575</v>
      </c>
      <c r="AJ91" s="58">
        <f t="shared" si="561"/>
        <v>69.095337186813197</v>
      </c>
      <c r="AK91" s="58">
        <f t="shared" si="561"/>
        <v>69.095337186813197</v>
      </c>
      <c r="AL91" s="58">
        <f t="shared" si="561"/>
        <v>69.095337186813197</v>
      </c>
      <c r="AM91" s="58">
        <f t="shared" si="561"/>
        <v>69.095337186813197</v>
      </c>
      <c r="AN91" s="58">
        <f t="shared" si="561"/>
        <v>69.095337186813197</v>
      </c>
      <c r="AO91" s="81">
        <f t="shared" si="561"/>
        <v>69.095337186813197</v>
      </c>
      <c r="AP91" s="58">
        <f t="shared" si="561"/>
        <v>101.41462287912088</v>
      </c>
      <c r="AQ91" s="58">
        <f t="shared" si="561"/>
        <v>101.41462287912088</v>
      </c>
      <c r="AR91" s="58">
        <f t="shared" si="561"/>
        <v>101.41462287912088</v>
      </c>
      <c r="AS91" s="58">
        <f t="shared" si="561"/>
        <v>101.41462287912088</v>
      </c>
      <c r="AT91" s="58">
        <f t="shared" si="561"/>
        <v>101.41462287912088</v>
      </c>
      <c r="AU91" s="58">
        <f t="shared" si="561"/>
        <v>101.41462287912088</v>
      </c>
      <c r="AV91" s="49">
        <f t="shared" si="561"/>
        <v>101.41462287912088</v>
      </c>
      <c r="AW91" s="58">
        <f t="shared" si="561"/>
        <v>152.65458590476192</v>
      </c>
      <c r="AX91" s="58">
        <f t="shared" si="561"/>
        <v>152.65458590476192</v>
      </c>
      <c r="AY91" s="58">
        <f t="shared" si="561"/>
        <v>152.65458590476192</v>
      </c>
      <c r="AZ91" s="58">
        <f t="shared" si="561"/>
        <v>152.65458590476192</v>
      </c>
      <c r="BA91" s="58">
        <f t="shared" si="561"/>
        <v>152.65458590476192</v>
      </c>
      <c r="BB91" s="49">
        <f t="shared" si="561"/>
        <v>152.65458590476192</v>
      </c>
      <c r="BC91" s="58">
        <f t="shared" si="561"/>
        <v>263.28809073809526</v>
      </c>
      <c r="BD91" s="58">
        <f t="shared" si="561"/>
        <v>263.28809073809526</v>
      </c>
      <c r="BE91" s="58">
        <f t="shared" si="561"/>
        <v>263.28809073809526</v>
      </c>
      <c r="BF91" s="58">
        <f t="shared" si="561"/>
        <v>263.28809073809526</v>
      </c>
      <c r="BG91" s="81">
        <f t="shared" si="561"/>
        <v>263.28809073809526</v>
      </c>
      <c r="BH91" s="58">
        <f t="shared" si="561"/>
        <v>343.43868157142856</v>
      </c>
      <c r="BI91" s="58">
        <f t="shared" si="561"/>
        <v>343.43868157142856</v>
      </c>
      <c r="BJ91" s="58">
        <f t="shared" si="561"/>
        <v>343.43868157142856</v>
      </c>
      <c r="BK91" s="58">
        <f t="shared" si="561"/>
        <v>343.43868157142856</v>
      </c>
      <c r="BL91" s="81">
        <f t="shared" si="561"/>
        <v>343.43868157142856</v>
      </c>
      <c r="BM91" s="58">
        <f t="shared" si="561"/>
        <v>343.43868157142856</v>
      </c>
      <c r="BN91" s="58">
        <f t="shared" si="561"/>
        <v>343.43868157142856</v>
      </c>
      <c r="BO91" s="58">
        <f t="shared" si="561"/>
        <v>343.43868157142856</v>
      </c>
      <c r="BP91" s="58">
        <f t="shared" si="561"/>
        <v>343.43868157142856</v>
      </c>
      <c r="BQ91" s="58">
        <f t="shared" si="561"/>
        <v>343.43868157142856</v>
      </c>
      <c r="BR91" s="58">
        <f t="shared" si="561"/>
        <v>343.43868157142856</v>
      </c>
      <c r="BS91" s="58">
        <f t="shared" si="561"/>
        <v>343.43868157142856</v>
      </c>
      <c r="BT91" s="58">
        <f t="shared" si="561"/>
        <v>343.43868157142856</v>
      </c>
      <c r="BU91" s="58">
        <f t="shared" si="561"/>
        <v>343.43868157142856</v>
      </c>
      <c r="BV91" s="81">
        <f t="shared" si="561"/>
        <v>343.43868157142856</v>
      </c>
      <c r="BW91" s="58">
        <f t="shared" si="561"/>
        <v>343.43868157142856</v>
      </c>
      <c r="BX91" s="58">
        <f t="shared" ref="BX91:CH91" si="562">BW90</f>
        <v>343.43868157142856</v>
      </c>
      <c r="BY91" s="58">
        <f t="shared" si="562"/>
        <v>343.43868157142856</v>
      </c>
      <c r="BZ91" s="58">
        <f t="shared" si="562"/>
        <v>343.43868157142856</v>
      </c>
      <c r="CA91" s="58">
        <f t="shared" si="562"/>
        <v>343.43868157142856</v>
      </c>
      <c r="CB91" s="58">
        <f t="shared" si="562"/>
        <v>343.43868157142856</v>
      </c>
      <c r="CC91" s="49">
        <f t="shared" si="562"/>
        <v>343.43868157142856</v>
      </c>
      <c r="CD91" s="58">
        <f t="shared" si="562"/>
        <v>356.80803889559525</v>
      </c>
      <c r="CE91" s="58">
        <f t="shared" si="562"/>
        <v>356.80803889559525</v>
      </c>
      <c r="CF91" s="58">
        <f t="shared" si="562"/>
        <v>356.80803889559525</v>
      </c>
      <c r="CG91" s="58">
        <f t="shared" si="562"/>
        <v>356.80803889559525</v>
      </c>
      <c r="CH91" s="81">
        <f t="shared" si="562"/>
        <v>356.80803889559525</v>
      </c>
      <c r="CI91" s="58">
        <f t="shared" ref="CI91" si="563">CH90</f>
        <v>383.54675354392856</v>
      </c>
      <c r="CJ91" s="58">
        <f t="shared" ref="CJ91" si="564">CI90</f>
        <v>383.54675354392856</v>
      </c>
      <c r="CK91" s="58">
        <f t="shared" ref="CK91" si="565">CJ90</f>
        <v>383.54675354392856</v>
      </c>
      <c r="CL91" s="58">
        <f t="shared" ref="CL91" si="566">CK90</f>
        <v>383.54675354392856</v>
      </c>
      <c r="CM91" s="81">
        <f t="shared" ref="CM91" si="567">CL90</f>
        <v>383.54675354392856</v>
      </c>
      <c r="CN91" s="58"/>
      <c r="CO91" s="58"/>
      <c r="CP91" s="58"/>
      <c r="CQ91" s="58"/>
      <c r="CR91" s="81"/>
      <c r="CS91" s="58"/>
      <c r="CT91" s="58"/>
      <c r="CU91" s="58"/>
      <c r="CV91" s="58"/>
      <c r="CW91" s="81"/>
      <c r="CX91" s="58"/>
      <c r="CY91" s="58"/>
      <c r="CZ91" s="58"/>
      <c r="DA91" s="58"/>
      <c r="DB91" s="81"/>
      <c r="DC91" s="58"/>
      <c r="DD91" s="58"/>
      <c r="DE91" s="58"/>
      <c r="DF91" s="58"/>
      <c r="DG91" s="81"/>
      <c r="DH91" s="58"/>
      <c r="DI91" s="58"/>
      <c r="DJ91" s="58"/>
      <c r="DK91" s="58"/>
      <c r="DL91" s="49"/>
    </row>
    <row r="92" spans="1:116" s="92" customFormat="1" x14ac:dyDescent="0.25">
      <c r="A92" s="153"/>
      <c r="B92" s="138"/>
      <c r="C92" s="141"/>
      <c r="D92" s="140"/>
      <c r="E92" s="140"/>
      <c r="F92" s="144"/>
      <c r="G92" s="28" t="s">
        <v>128</v>
      </c>
      <c r="H92" s="29" t="s">
        <v>54</v>
      </c>
      <c r="I92" s="87"/>
      <c r="J92" s="88"/>
      <c r="K92" s="49">
        <f>J90</f>
        <v>15.379588</v>
      </c>
      <c r="L92" s="124">
        <f>L90</f>
        <v>45.059426000000002</v>
      </c>
      <c r="M92" s="88">
        <v>45</v>
      </c>
      <c r="N92" s="49">
        <f t="shared" ref="N92:BW92" si="568">M90</f>
        <v>45.059426000000002</v>
      </c>
      <c r="O92" s="49">
        <f t="shared" si="568"/>
        <v>45.059426000000002</v>
      </c>
      <c r="P92" s="58">
        <f t="shared" si="568"/>
        <v>45.059426000000002</v>
      </c>
      <c r="Q92" s="58">
        <f t="shared" si="568"/>
        <v>45.059426000000002</v>
      </c>
      <c r="R92" s="58">
        <f t="shared" si="568"/>
        <v>45.059426000000002</v>
      </c>
      <c r="S92" s="58">
        <f t="shared" si="568"/>
        <v>45.059426000000002</v>
      </c>
      <c r="T92" s="81">
        <f t="shared" si="568"/>
        <v>45.059426000000002</v>
      </c>
      <c r="U92" s="58">
        <f t="shared" si="568"/>
        <v>46.159426000000003</v>
      </c>
      <c r="V92" s="58">
        <f t="shared" si="568"/>
        <v>46.159426000000003</v>
      </c>
      <c r="W92" s="58">
        <f t="shared" si="568"/>
        <v>46.159426000000003</v>
      </c>
      <c r="X92" s="58">
        <f t="shared" si="568"/>
        <v>46.159426000000003</v>
      </c>
      <c r="Y92" s="81">
        <f t="shared" si="568"/>
        <v>46.159426000000003</v>
      </c>
      <c r="Z92" s="58">
        <f t="shared" si="568"/>
        <v>55.909072428571434</v>
      </c>
      <c r="AA92" s="58">
        <f t="shared" si="568"/>
        <v>55.909072428571434</v>
      </c>
      <c r="AB92" s="58">
        <f t="shared" si="568"/>
        <v>55.909072428571434</v>
      </c>
      <c r="AC92" s="58">
        <f t="shared" si="568"/>
        <v>55.909072428571434</v>
      </c>
      <c r="AD92" s="49">
        <f t="shared" si="568"/>
        <v>55.909072428571434</v>
      </c>
      <c r="AE92" s="58">
        <f t="shared" si="568"/>
        <v>63.708789571428575</v>
      </c>
      <c r="AF92" s="58">
        <f t="shared" si="568"/>
        <v>63.708789571428575</v>
      </c>
      <c r="AG92" s="58">
        <f t="shared" si="568"/>
        <v>63.708789571428575</v>
      </c>
      <c r="AH92" s="58">
        <f t="shared" si="568"/>
        <v>63.708789571428575</v>
      </c>
      <c r="AI92" s="49">
        <f t="shared" si="568"/>
        <v>63.708789571428575</v>
      </c>
      <c r="AJ92" s="58">
        <f t="shared" si="568"/>
        <v>69.095337186813197</v>
      </c>
      <c r="AK92" s="58">
        <f t="shared" si="568"/>
        <v>69.095337186813197</v>
      </c>
      <c r="AL92" s="58">
        <f t="shared" si="568"/>
        <v>69.095337186813197</v>
      </c>
      <c r="AM92" s="58">
        <f t="shared" si="568"/>
        <v>69.095337186813197</v>
      </c>
      <c r="AN92" s="58">
        <f t="shared" si="568"/>
        <v>69.095337186813197</v>
      </c>
      <c r="AO92" s="81">
        <f t="shared" si="568"/>
        <v>69.095337186813197</v>
      </c>
      <c r="AP92" s="58">
        <f t="shared" si="568"/>
        <v>101.41462287912088</v>
      </c>
      <c r="AQ92" s="58">
        <f t="shared" si="568"/>
        <v>101.41462287912088</v>
      </c>
      <c r="AR92" s="58">
        <f t="shared" si="568"/>
        <v>101.41462287912088</v>
      </c>
      <c r="AS92" s="58">
        <f t="shared" si="568"/>
        <v>101.41462287912088</v>
      </c>
      <c r="AT92" s="58">
        <f t="shared" si="568"/>
        <v>101.41462287912088</v>
      </c>
      <c r="AU92" s="58">
        <f t="shared" si="568"/>
        <v>101.41462287912088</v>
      </c>
      <c r="AV92" s="49">
        <f t="shared" si="568"/>
        <v>101.41462287912088</v>
      </c>
      <c r="AW92" s="58">
        <f t="shared" si="568"/>
        <v>152.65458590476192</v>
      </c>
      <c r="AX92" s="58">
        <f t="shared" si="568"/>
        <v>152.65458590476192</v>
      </c>
      <c r="AY92" s="58">
        <f t="shared" si="568"/>
        <v>152.65458590476192</v>
      </c>
      <c r="AZ92" s="58">
        <f t="shared" si="568"/>
        <v>152.65458590476192</v>
      </c>
      <c r="BA92" s="58">
        <f t="shared" si="568"/>
        <v>152.65458590476192</v>
      </c>
      <c r="BB92" s="49">
        <f t="shared" si="568"/>
        <v>152.65458590476192</v>
      </c>
      <c r="BC92" s="58">
        <f t="shared" si="568"/>
        <v>263.28809073809526</v>
      </c>
      <c r="BD92" s="58">
        <f t="shared" si="568"/>
        <v>263.28809073809526</v>
      </c>
      <c r="BE92" s="58">
        <f t="shared" si="568"/>
        <v>263.28809073809526</v>
      </c>
      <c r="BF92" s="58">
        <f t="shared" si="568"/>
        <v>263.28809073809526</v>
      </c>
      <c r="BG92" s="81">
        <f t="shared" si="568"/>
        <v>263.28809073809526</v>
      </c>
      <c r="BH92" s="58">
        <f t="shared" si="568"/>
        <v>343.43868157142856</v>
      </c>
      <c r="BI92" s="58">
        <f t="shared" si="568"/>
        <v>343.43868157142856</v>
      </c>
      <c r="BJ92" s="58">
        <f t="shared" si="568"/>
        <v>343.43868157142856</v>
      </c>
      <c r="BK92" s="58">
        <f t="shared" si="568"/>
        <v>343.43868157142856</v>
      </c>
      <c r="BL92" s="81">
        <f t="shared" si="568"/>
        <v>343.43868157142856</v>
      </c>
      <c r="BM92" s="58">
        <f t="shared" si="568"/>
        <v>343.43868157142856</v>
      </c>
      <c r="BN92" s="58">
        <f t="shared" si="568"/>
        <v>343.43868157142856</v>
      </c>
      <c r="BO92" s="58">
        <f t="shared" si="568"/>
        <v>343.43868157142856</v>
      </c>
      <c r="BP92" s="58">
        <f t="shared" si="568"/>
        <v>343.43868157142856</v>
      </c>
      <c r="BQ92" s="58">
        <f t="shared" si="568"/>
        <v>343.43868157142856</v>
      </c>
      <c r="BR92" s="58">
        <f t="shared" si="568"/>
        <v>343.43868157142856</v>
      </c>
      <c r="BS92" s="58">
        <f t="shared" si="568"/>
        <v>343.43868157142856</v>
      </c>
      <c r="BT92" s="58">
        <f t="shared" si="568"/>
        <v>343.43868157142856</v>
      </c>
      <c r="BU92" s="58">
        <f t="shared" si="568"/>
        <v>343.43868157142856</v>
      </c>
      <c r="BV92" s="81">
        <f t="shared" si="568"/>
        <v>343.43868157142856</v>
      </c>
      <c r="BW92" s="58">
        <f t="shared" si="568"/>
        <v>343.43868157142856</v>
      </c>
      <c r="BX92" s="58">
        <f t="shared" ref="BX92:CM92" si="569">BW90</f>
        <v>343.43868157142856</v>
      </c>
      <c r="BY92" s="58">
        <f t="shared" si="569"/>
        <v>343.43868157142856</v>
      </c>
      <c r="BZ92" s="58">
        <f t="shared" si="569"/>
        <v>343.43868157142856</v>
      </c>
      <c r="CA92" s="58">
        <f t="shared" si="569"/>
        <v>343.43868157142856</v>
      </c>
      <c r="CB92" s="58">
        <f t="shared" si="569"/>
        <v>343.43868157142856</v>
      </c>
      <c r="CC92" s="49">
        <f t="shared" si="569"/>
        <v>343.43868157142856</v>
      </c>
      <c r="CD92" s="58">
        <f t="shared" si="569"/>
        <v>356.80803889559525</v>
      </c>
      <c r="CE92" s="58">
        <f t="shared" si="569"/>
        <v>356.80803889559525</v>
      </c>
      <c r="CF92" s="58">
        <f t="shared" si="569"/>
        <v>356.80803889559525</v>
      </c>
      <c r="CG92" s="58">
        <f t="shared" si="569"/>
        <v>356.80803889559525</v>
      </c>
      <c r="CH92" s="81">
        <f t="shared" si="569"/>
        <v>356.80803889559525</v>
      </c>
      <c r="CI92" s="58">
        <f t="shared" si="569"/>
        <v>383.54675354392856</v>
      </c>
      <c r="CJ92" s="58">
        <f t="shared" si="569"/>
        <v>383.54675354392856</v>
      </c>
      <c r="CK92" s="58">
        <f t="shared" si="569"/>
        <v>383.54675354392856</v>
      </c>
      <c r="CL92" s="58">
        <f t="shared" si="569"/>
        <v>383.54675354392856</v>
      </c>
      <c r="CM92" s="81">
        <f t="shared" si="569"/>
        <v>383.54675354392856</v>
      </c>
      <c r="CN92" s="58"/>
      <c r="CO92" s="58"/>
      <c r="CP92" s="58"/>
      <c r="CQ92" s="58"/>
      <c r="CR92" s="81"/>
      <c r="CS92" s="58"/>
      <c r="CT92" s="58"/>
      <c r="CU92" s="58"/>
      <c r="CV92" s="58"/>
      <c r="CW92" s="81"/>
      <c r="CX92" s="58"/>
      <c r="CY92" s="58"/>
      <c r="CZ92" s="58"/>
      <c r="DA92" s="58"/>
      <c r="DB92" s="81"/>
      <c r="DC92" s="58"/>
      <c r="DD92" s="58"/>
      <c r="DE92" s="58"/>
      <c r="DF92" s="58"/>
      <c r="DG92" s="81"/>
      <c r="DH92" s="58"/>
      <c r="DI92" s="58"/>
      <c r="DJ92" s="58"/>
      <c r="DK92" s="58"/>
      <c r="DL92" s="49"/>
    </row>
    <row r="93" spans="1:116" s="92" customFormat="1" x14ac:dyDescent="0.25">
      <c r="A93" s="153"/>
      <c r="B93" s="138"/>
      <c r="C93" s="141"/>
      <c r="D93" s="40" t="s">
        <v>178</v>
      </c>
      <c r="E93" s="40">
        <v>28.985962843999999</v>
      </c>
      <c r="F93" s="144"/>
      <c r="G93" s="28" t="s">
        <v>232</v>
      </c>
      <c r="H93" s="29" t="s">
        <v>55</v>
      </c>
      <c r="I93" s="48"/>
      <c r="J93" s="49"/>
      <c r="K93" s="49">
        <f t="shared" ref="K93:AP93" si="570">J90</f>
        <v>15.379588</v>
      </c>
      <c r="L93" s="124">
        <f>L90</f>
        <v>45.059426000000002</v>
      </c>
      <c r="M93" s="88">
        <v>45</v>
      </c>
      <c r="N93" s="49">
        <f t="shared" si="570"/>
        <v>45.059426000000002</v>
      </c>
      <c r="O93" s="49">
        <f t="shared" si="570"/>
        <v>45.059426000000002</v>
      </c>
      <c r="P93" s="58">
        <f t="shared" si="570"/>
        <v>45.059426000000002</v>
      </c>
      <c r="Q93" s="58">
        <f t="shared" si="570"/>
        <v>45.059426000000002</v>
      </c>
      <c r="R93" s="58">
        <f t="shared" si="570"/>
        <v>45.059426000000002</v>
      </c>
      <c r="S93" s="58">
        <f t="shared" si="570"/>
        <v>45.059426000000002</v>
      </c>
      <c r="T93" s="81">
        <f t="shared" si="570"/>
        <v>45.059426000000002</v>
      </c>
      <c r="U93" s="58">
        <f t="shared" si="570"/>
        <v>46.159426000000003</v>
      </c>
      <c r="V93" s="58">
        <f t="shared" si="570"/>
        <v>46.159426000000003</v>
      </c>
      <c r="W93" s="58">
        <f t="shared" si="570"/>
        <v>46.159426000000003</v>
      </c>
      <c r="X93" s="58">
        <f t="shared" si="570"/>
        <v>46.159426000000003</v>
      </c>
      <c r="Y93" s="81">
        <f t="shared" si="570"/>
        <v>46.159426000000003</v>
      </c>
      <c r="Z93" s="58">
        <f t="shared" si="570"/>
        <v>55.909072428571434</v>
      </c>
      <c r="AA93" s="58">
        <f t="shared" si="570"/>
        <v>55.909072428571434</v>
      </c>
      <c r="AB93" s="58">
        <f t="shared" si="570"/>
        <v>55.909072428571434</v>
      </c>
      <c r="AC93" s="58">
        <f t="shared" si="570"/>
        <v>55.909072428571434</v>
      </c>
      <c r="AD93" s="49">
        <f t="shared" si="570"/>
        <v>55.909072428571434</v>
      </c>
      <c r="AE93" s="58">
        <f t="shared" si="570"/>
        <v>63.708789571428575</v>
      </c>
      <c r="AF93" s="58">
        <f t="shared" si="570"/>
        <v>63.708789571428575</v>
      </c>
      <c r="AG93" s="58">
        <f t="shared" si="570"/>
        <v>63.708789571428575</v>
      </c>
      <c r="AH93" s="58">
        <f t="shared" si="570"/>
        <v>63.708789571428575</v>
      </c>
      <c r="AI93" s="49">
        <f t="shared" si="570"/>
        <v>63.708789571428575</v>
      </c>
      <c r="AJ93" s="58">
        <f t="shared" si="570"/>
        <v>69.095337186813197</v>
      </c>
      <c r="AK93" s="58">
        <f t="shared" si="570"/>
        <v>69.095337186813197</v>
      </c>
      <c r="AL93" s="58">
        <f t="shared" si="570"/>
        <v>69.095337186813197</v>
      </c>
      <c r="AM93" s="58">
        <f t="shared" si="570"/>
        <v>69.095337186813197</v>
      </c>
      <c r="AN93" s="58">
        <f t="shared" si="570"/>
        <v>69.095337186813197</v>
      </c>
      <c r="AO93" s="81">
        <f t="shared" si="570"/>
        <v>69.095337186813197</v>
      </c>
      <c r="AP93" s="58">
        <f t="shared" si="570"/>
        <v>101.41462287912088</v>
      </c>
      <c r="AQ93" s="58">
        <f t="shared" ref="AQ93:BV93" si="571">AP90</f>
        <v>101.41462287912088</v>
      </c>
      <c r="AR93" s="58">
        <f t="shared" si="571"/>
        <v>101.41462287912088</v>
      </c>
      <c r="AS93" s="58">
        <f t="shared" si="571"/>
        <v>101.41462287912088</v>
      </c>
      <c r="AT93" s="58">
        <f t="shared" si="571"/>
        <v>101.41462287912088</v>
      </c>
      <c r="AU93" s="58">
        <f t="shared" si="571"/>
        <v>101.41462287912088</v>
      </c>
      <c r="AV93" s="49">
        <f t="shared" si="571"/>
        <v>101.41462287912088</v>
      </c>
      <c r="AW93" s="58">
        <f t="shared" si="571"/>
        <v>152.65458590476192</v>
      </c>
      <c r="AX93" s="58">
        <f t="shared" si="571"/>
        <v>152.65458590476192</v>
      </c>
      <c r="AY93" s="58">
        <f t="shared" si="571"/>
        <v>152.65458590476192</v>
      </c>
      <c r="AZ93" s="58">
        <f t="shared" si="571"/>
        <v>152.65458590476192</v>
      </c>
      <c r="BA93" s="58">
        <f t="shared" si="571"/>
        <v>152.65458590476192</v>
      </c>
      <c r="BB93" s="49">
        <f t="shared" si="571"/>
        <v>152.65458590476192</v>
      </c>
      <c r="BC93" s="58">
        <f t="shared" si="571"/>
        <v>263.28809073809526</v>
      </c>
      <c r="BD93" s="58">
        <f t="shared" si="571"/>
        <v>263.28809073809526</v>
      </c>
      <c r="BE93" s="58">
        <f t="shared" si="571"/>
        <v>263.28809073809526</v>
      </c>
      <c r="BF93" s="58">
        <f t="shared" si="571"/>
        <v>263.28809073809526</v>
      </c>
      <c r="BG93" s="81">
        <f t="shared" si="571"/>
        <v>263.28809073809526</v>
      </c>
      <c r="BH93" s="58">
        <f t="shared" si="571"/>
        <v>343.43868157142856</v>
      </c>
      <c r="BI93" s="58">
        <f t="shared" si="571"/>
        <v>343.43868157142856</v>
      </c>
      <c r="BJ93" s="58">
        <f t="shared" si="571"/>
        <v>343.43868157142856</v>
      </c>
      <c r="BK93" s="58">
        <f t="shared" si="571"/>
        <v>343.43868157142856</v>
      </c>
      <c r="BL93" s="81">
        <f t="shared" si="571"/>
        <v>343.43868157142856</v>
      </c>
      <c r="BM93" s="58">
        <f t="shared" si="571"/>
        <v>343.43868157142856</v>
      </c>
      <c r="BN93" s="58">
        <f t="shared" si="571"/>
        <v>343.43868157142856</v>
      </c>
      <c r="BO93" s="58">
        <f t="shared" si="571"/>
        <v>343.43868157142856</v>
      </c>
      <c r="BP93" s="58">
        <f t="shared" si="571"/>
        <v>343.43868157142856</v>
      </c>
      <c r="BQ93" s="58">
        <f t="shared" si="571"/>
        <v>343.43868157142856</v>
      </c>
      <c r="BR93" s="58">
        <f t="shared" si="571"/>
        <v>343.43868157142856</v>
      </c>
      <c r="BS93" s="58">
        <f t="shared" si="571"/>
        <v>343.43868157142856</v>
      </c>
      <c r="BT93" s="58">
        <f t="shared" si="571"/>
        <v>343.43868157142856</v>
      </c>
      <c r="BU93" s="58">
        <f t="shared" si="571"/>
        <v>343.43868157142856</v>
      </c>
      <c r="BV93" s="81">
        <f t="shared" si="571"/>
        <v>343.43868157142856</v>
      </c>
      <c r="BW93" s="58">
        <f t="shared" ref="BW93:CM93" si="572">BV90</f>
        <v>343.43868157142856</v>
      </c>
      <c r="BX93" s="58">
        <f t="shared" si="572"/>
        <v>343.43868157142856</v>
      </c>
      <c r="BY93" s="58">
        <f t="shared" si="572"/>
        <v>343.43868157142856</v>
      </c>
      <c r="BZ93" s="58">
        <f t="shared" si="572"/>
        <v>343.43868157142856</v>
      </c>
      <c r="CA93" s="58">
        <f t="shared" si="572"/>
        <v>343.43868157142856</v>
      </c>
      <c r="CB93" s="58">
        <f t="shared" si="572"/>
        <v>343.43868157142856</v>
      </c>
      <c r="CC93" s="49">
        <f t="shared" si="572"/>
        <v>343.43868157142856</v>
      </c>
      <c r="CD93" s="58">
        <f t="shared" si="572"/>
        <v>356.80803889559525</v>
      </c>
      <c r="CE93" s="58">
        <f t="shared" si="572"/>
        <v>356.80803889559525</v>
      </c>
      <c r="CF93" s="58">
        <f t="shared" si="572"/>
        <v>356.80803889559525</v>
      </c>
      <c r="CG93" s="58">
        <f t="shared" si="572"/>
        <v>356.80803889559525</v>
      </c>
      <c r="CH93" s="81">
        <f t="shared" si="572"/>
        <v>356.80803889559525</v>
      </c>
      <c r="CI93" s="58">
        <f t="shared" si="572"/>
        <v>383.54675354392856</v>
      </c>
      <c r="CJ93" s="58">
        <f t="shared" si="572"/>
        <v>383.54675354392856</v>
      </c>
      <c r="CK93" s="58">
        <f t="shared" si="572"/>
        <v>383.54675354392856</v>
      </c>
      <c r="CL93" s="58">
        <f t="shared" si="572"/>
        <v>383.54675354392856</v>
      </c>
      <c r="CM93" s="81">
        <f t="shared" si="572"/>
        <v>383.54675354392856</v>
      </c>
      <c r="CN93" s="58"/>
      <c r="CO93" s="58"/>
      <c r="CP93" s="58"/>
      <c r="CQ93" s="58"/>
      <c r="CR93" s="81"/>
      <c r="CS93" s="58"/>
      <c r="CT93" s="58"/>
      <c r="CU93" s="58"/>
      <c r="CV93" s="58"/>
      <c r="CW93" s="81"/>
      <c r="CX93" s="58"/>
      <c r="CY93" s="58"/>
      <c r="CZ93" s="58"/>
      <c r="DA93" s="58"/>
      <c r="DB93" s="81"/>
      <c r="DC93" s="58"/>
      <c r="DD93" s="58"/>
      <c r="DE93" s="58"/>
      <c r="DF93" s="58"/>
      <c r="DG93" s="81"/>
      <c r="DH93" s="58"/>
      <c r="DI93" s="58"/>
      <c r="DJ93" s="58"/>
      <c r="DK93" s="58"/>
      <c r="DL93" s="49"/>
    </row>
    <row r="94" spans="1:116" s="92" customFormat="1" x14ac:dyDescent="0.25">
      <c r="A94" s="153"/>
      <c r="B94" s="138"/>
      <c r="C94" s="141"/>
      <c r="D94" s="40" t="s">
        <v>179</v>
      </c>
      <c r="E94" s="40">
        <v>84.542733414899999</v>
      </c>
      <c r="F94" s="144"/>
      <c r="G94" s="30" t="s">
        <v>126</v>
      </c>
      <c r="H94" s="31" t="s">
        <v>54</v>
      </c>
      <c r="I94" s="48"/>
      <c r="J94" s="49"/>
      <c r="K94" s="49"/>
      <c r="L94" s="88">
        <v>15</v>
      </c>
      <c r="M94" s="88">
        <v>45</v>
      </c>
      <c r="N94" s="49">
        <f t="shared" ref="N94:BX94" si="573">M93</f>
        <v>45</v>
      </c>
      <c r="O94" s="49">
        <f t="shared" si="573"/>
        <v>45.059426000000002</v>
      </c>
      <c r="P94" s="58">
        <f t="shared" si="573"/>
        <v>45.059426000000002</v>
      </c>
      <c r="Q94" s="58">
        <f t="shared" si="573"/>
        <v>45.059426000000002</v>
      </c>
      <c r="R94" s="58">
        <f t="shared" si="573"/>
        <v>45.059426000000002</v>
      </c>
      <c r="S94" s="58">
        <f t="shared" si="573"/>
        <v>45.059426000000002</v>
      </c>
      <c r="T94" s="81">
        <f t="shared" si="573"/>
        <v>45.059426000000002</v>
      </c>
      <c r="U94" s="58">
        <f t="shared" si="573"/>
        <v>45.059426000000002</v>
      </c>
      <c r="V94" s="58">
        <f t="shared" si="573"/>
        <v>46.159426000000003</v>
      </c>
      <c r="W94" s="58">
        <f t="shared" si="573"/>
        <v>46.159426000000003</v>
      </c>
      <c r="X94" s="58">
        <f t="shared" si="573"/>
        <v>46.159426000000003</v>
      </c>
      <c r="Y94" s="81">
        <f t="shared" si="573"/>
        <v>46.159426000000003</v>
      </c>
      <c r="Z94" s="58">
        <f t="shared" si="573"/>
        <v>46.159426000000003</v>
      </c>
      <c r="AA94" s="58">
        <f t="shared" si="573"/>
        <v>55.909072428571434</v>
      </c>
      <c r="AB94" s="58">
        <f t="shared" si="573"/>
        <v>55.909072428571434</v>
      </c>
      <c r="AC94" s="58">
        <f t="shared" si="573"/>
        <v>55.909072428571434</v>
      </c>
      <c r="AD94" s="49">
        <f t="shared" si="573"/>
        <v>55.909072428571434</v>
      </c>
      <c r="AE94" s="58">
        <f t="shared" si="573"/>
        <v>55.909072428571434</v>
      </c>
      <c r="AF94" s="58">
        <f t="shared" si="573"/>
        <v>63.708789571428575</v>
      </c>
      <c r="AG94" s="58">
        <f t="shared" si="573"/>
        <v>63.708789571428575</v>
      </c>
      <c r="AH94" s="58">
        <f t="shared" si="573"/>
        <v>63.708789571428575</v>
      </c>
      <c r="AI94" s="49">
        <f t="shared" si="573"/>
        <v>63.708789571428575</v>
      </c>
      <c r="AJ94" s="58">
        <f t="shared" si="573"/>
        <v>63.708789571428575</v>
      </c>
      <c r="AK94" s="58">
        <f t="shared" si="573"/>
        <v>69.095337186813197</v>
      </c>
      <c r="AL94" s="58">
        <f t="shared" si="573"/>
        <v>69.095337186813197</v>
      </c>
      <c r="AM94" s="58">
        <f t="shared" si="573"/>
        <v>69.095337186813197</v>
      </c>
      <c r="AN94" s="58">
        <f t="shared" si="573"/>
        <v>69.095337186813197</v>
      </c>
      <c r="AO94" s="81">
        <f t="shared" si="573"/>
        <v>69.095337186813197</v>
      </c>
      <c r="AP94" s="58">
        <f t="shared" si="573"/>
        <v>69.095337186813197</v>
      </c>
      <c r="AQ94" s="58">
        <f t="shared" si="573"/>
        <v>101.41462287912088</v>
      </c>
      <c r="AR94" s="58">
        <f t="shared" si="573"/>
        <v>101.41462287912088</v>
      </c>
      <c r="AS94" s="58">
        <f t="shared" si="573"/>
        <v>101.41462287912088</v>
      </c>
      <c r="AT94" s="58">
        <f t="shared" si="573"/>
        <v>101.41462287912088</v>
      </c>
      <c r="AU94" s="58">
        <f t="shared" si="573"/>
        <v>101.41462287912088</v>
      </c>
      <c r="AV94" s="49">
        <f t="shared" si="573"/>
        <v>101.41462287912088</v>
      </c>
      <c r="AW94" s="58">
        <f t="shared" si="573"/>
        <v>101.41462287912088</v>
      </c>
      <c r="AX94" s="58">
        <f t="shared" si="573"/>
        <v>152.65458590476192</v>
      </c>
      <c r="AY94" s="58">
        <f t="shared" si="573"/>
        <v>152.65458590476192</v>
      </c>
      <c r="AZ94" s="58">
        <f t="shared" si="573"/>
        <v>152.65458590476192</v>
      </c>
      <c r="BA94" s="58">
        <f t="shared" si="573"/>
        <v>152.65458590476192</v>
      </c>
      <c r="BB94" s="49">
        <f t="shared" si="573"/>
        <v>152.65458590476192</v>
      </c>
      <c r="BC94" s="58">
        <f t="shared" si="573"/>
        <v>152.65458590476192</v>
      </c>
      <c r="BD94" s="58">
        <f t="shared" si="573"/>
        <v>263.28809073809526</v>
      </c>
      <c r="BE94" s="58">
        <f t="shared" si="573"/>
        <v>263.28809073809526</v>
      </c>
      <c r="BF94" s="58">
        <f t="shared" si="573"/>
        <v>263.28809073809526</v>
      </c>
      <c r="BG94" s="81">
        <f t="shared" si="573"/>
        <v>263.28809073809526</v>
      </c>
      <c r="BH94" s="58">
        <f t="shared" si="573"/>
        <v>263.28809073809526</v>
      </c>
      <c r="BI94" s="58">
        <f t="shared" si="573"/>
        <v>343.43868157142856</v>
      </c>
      <c r="BJ94" s="58">
        <f t="shared" si="573"/>
        <v>343.43868157142856</v>
      </c>
      <c r="BK94" s="58">
        <f t="shared" si="573"/>
        <v>343.43868157142856</v>
      </c>
      <c r="BL94" s="81">
        <f t="shared" si="573"/>
        <v>343.43868157142856</v>
      </c>
      <c r="BM94" s="58">
        <f t="shared" si="573"/>
        <v>343.43868157142856</v>
      </c>
      <c r="BN94" s="58">
        <f t="shared" si="573"/>
        <v>343.43868157142856</v>
      </c>
      <c r="BO94" s="58">
        <f t="shared" si="573"/>
        <v>343.43868157142856</v>
      </c>
      <c r="BP94" s="58">
        <f t="shared" si="573"/>
        <v>343.43868157142856</v>
      </c>
      <c r="BQ94" s="58">
        <f t="shared" si="573"/>
        <v>343.43868157142856</v>
      </c>
      <c r="BR94" s="58">
        <f t="shared" si="573"/>
        <v>343.43868157142856</v>
      </c>
      <c r="BS94" s="58">
        <f t="shared" si="573"/>
        <v>343.43868157142856</v>
      </c>
      <c r="BT94" s="58">
        <f t="shared" si="573"/>
        <v>343.43868157142856</v>
      </c>
      <c r="BU94" s="58">
        <f t="shared" si="573"/>
        <v>343.43868157142856</v>
      </c>
      <c r="BV94" s="81">
        <f t="shared" si="573"/>
        <v>343.43868157142856</v>
      </c>
      <c r="BW94" s="58">
        <f t="shared" si="573"/>
        <v>343.43868157142856</v>
      </c>
      <c r="BX94" s="58">
        <f t="shared" si="573"/>
        <v>343.43868157142856</v>
      </c>
      <c r="BY94" s="58">
        <f t="shared" ref="BY94:CM94" si="574">BX93</f>
        <v>343.43868157142856</v>
      </c>
      <c r="BZ94" s="58">
        <f t="shared" si="574"/>
        <v>343.43868157142856</v>
      </c>
      <c r="CA94" s="58">
        <f t="shared" si="574"/>
        <v>343.43868157142856</v>
      </c>
      <c r="CB94" s="58">
        <f t="shared" si="574"/>
        <v>343.43868157142856</v>
      </c>
      <c r="CC94" s="49">
        <f t="shared" si="574"/>
        <v>343.43868157142856</v>
      </c>
      <c r="CD94" s="58">
        <f t="shared" si="574"/>
        <v>343.43868157142856</v>
      </c>
      <c r="CE94" s="58">
        <f t="shared" si="574"/>
        <v>356.80803889559525</v>
      </c>
      <c r="CF94" s="58">
        <f t="shared" si="574"/>
        <v>356.80803889559525</v>
      </c>
      <c r="CG94" s="58">
        <f t="shared" si="574"/>
        <v>356.80803889559525</v>
      </c>
      <c r="CH94" s="81">
        <f t="shared" si="574"/>
        <v>356.80803889559525</v>
      </c>
      <c r="CI94" s="58">
        <f t="shared" si="574"/>
        <v>356.80803889559525</v>
      </c>
      <c r="CJ94" s="58">
        <f t="shared" si="574"/>
        <v>383.54675354392856</v>
      </c>
      <c r="CK94" s="58">
        <f t="shared" si="574"/>
        <v>383.54675354392856</v>
      </c>
      <c r="CL94" s="58">
        <f t="shared" si="574"/>
        <v>383.54675354392856</v>
      </c>
      <c r="CM94" s="81">
        <f t="shared" si="574"/>
        <v>383.54675354392856</v>
      </c>
      <c r="CN94" s="58"/>
      <c r="CO94" s="58"/>
      <c r="CP94" s="58"/>
      <c r="CQ94" s="58"/>
      <c r="CR94" s="81"/>
      <c r="CS94" s="58"/>
      <c r="CT94" s="58"/>
      <c r="CU94" s="58"/>
      <c r="CV94" s="58"/>
      <c r="CW94" s="81"/>
      <c r="CX94" s="58"/>
      <c r="CY94" s="58"/>
      <c r="CZ94" s="58"/>
      <c r="DA94" s="58"/>
      <c r="DB94" s="81"/>
      <c r="DC94" s="58"/>
      <c r="DD94" s="58"/>
      <c r="DE94" s="58"/>
      <c r="DF94" s="58"/>
      <c r="DG94" s="81"/>
      <c r="DH94" s="58"/>
      <c r="DI94" s="58"/>
      <c r="DJ94" s="58"/>
      <c r="DK94" s="58"/>
      <c r="DL94" s="49"/>
    </row>
    <row r="95" spans="1:116" s="92" customFormat="1" x14ac:dyDescent="0.25">
      <c r="A95" s="153"/>
      <c r="B95" s="138"/>
      <c r="C95" s="141"/>
      <c r="D95" s="40" t="s">
        <v>180</v>
      </c>
      <c r="E95" s="40">
        <v>46.000766241599997</v>
      </c>
      <c r="F95" s="144"/>
      <c r="G95" s="30" t="s">
        <v>230</v>
      </c>
      <c r="H95" s="31" t="s">
        <v>56</v>
      </c>
      <c r="I95" s="48"/>
      <c r="J95" s="49"/>
      <c r="K95" s="49"/>
      <c r="L95" s="49"/>
      <c r="M95" s="88">
        <v>45</v>
      </c>
      <c r="N95" s="49">
        <f t="shared" ref="N95:BX95" si="575">M94</f>
        <v>45</v>
      </c>
      <c r="O95" s="49">
        <f t="shared" si="575"/>
        <v>45</v>
      </c>
      <c r="P95" s="58">
        <f t="shared" si="575"/>
        <v>45.059426000000002</v>
      </c>
      <c r="Q95" s="58">
        <f t="shared" si="575"/>
        <v>45.059426000000002</v>
      </c>
      <c r="R95" s="58">
        <f t="shared" si="575"/>
        <v>45.059426000000002</v>
      </c>
      <c r="S95" s="58">
        <f t="shared" si="575"/>
        <v>45.059426000000002</v>
      </c>
      <c r="T95" s="81">
        <f t="shared" si="575"/>
        <v>45.059426000000002</v>
      </c>
      <c r="U95" s="58">
        <f t="shared" si="575"/>
        <v>45.059426000000002</v>
      </c>
      <c r="V95" s="58">
        <f t="shared" si="575"/>
        <v>45.059426000000002</v>
      </c>
      <c r="W95" s="58">
        <f t="shared" si="575"/>
        <v>46.159426000000003</v>
      </c>
      <c r="X95" s="58">
        <f t="shared" si="575"/>
        <v>46.159426000000003</v>
      </c>
      <c r="Y95" s="81">
        <f t="shared" si="575"/>
        <v>46.159426000000003</v>
      </c>
      <c r="Z95" s="58">
        <f t="shared" si="575"/>
        <v>46.159426000000003</v>
      </c>
      <c r="AA95" s="58">
        <f t="shared" si="575"/>
        <v>46.159426000000003</v>
      </c>
      <c r="AB95" s="58">
        <f t="shared" si="575"/>
        <v>55.909072428571434</v>
      </c>
      <c r="AC95" s="58">
        <f t="shared" si="575"/>
        <v>55.909072428571434</v>
      </c>
      <c r="AD95" s="49">
        <f t="shared" si="575"/>
        <v>55.909072428571434</v>
      </c>
      <c r="AE95" s="58">
        <f t="shared" si="575"/>
        <v>55.909072428571434</v>
      </c>
      <c r="AF95" s="58">
        <f t="shared" si="575"/>
        <v>55.909072428571434</v>
      </c>
      <c r="AG95" s="58">
        <f t="shared" si="575"/>
        <v>63.708789571428575</v>
      </c>
      <c r="AH95" s="58">
        <f t="shared" si="575"/>
        <v>63.708789571428575</v>
      </c>
      <c r="AI95" s="49">
        <f t="shared" si="575"/>
        <v>63.708789571428575</v>
      </c>
      <c r="AJ95" s="58">
        <f t="shared" si="575"/>
        <v>63.708789571428575</v>
      </c>
      <c r="AK95" s="58">
        <f t="shared" si="575"/>
        <v>63.708789571428575</v>
      </c>
      <c r="AL95" s="58">
        <f t="shared" si="575"/>
        <v>69.095337186813197</v>
      </c>
      <c r="AM95" s="58">
        <f t="shared" si="575"/>
        <v>69.095337186813197</v>
      </c>
      <c r="AN95" s="58">
        <f t="shared" si="575"/>
        <v>69.095337186813197</v>
      </c>
      <c r="AO95" s="81">
        <f t="shared" si="575"/>
        <v>69.095337186813197</v>
      </c>
      <c r="AP95" s="58">
        <f t="shared" si="575"/>
        <v>69.095337186813197</v>
      </c>
      <c r="AQ95" s="58">
        <f t="shared" si="575"/>
        <v>69.095337186813197</v>
      </c>
      <c r="AR95" s="58">
        <f t="shared" si="575"/>
        <v>101.41462287912088</v>
      </c>
      <c r="AS95" s="58">
        <f t="shared" si="575"/>
        <v>101.41462287912088</v>
      </c>
      <c r="AT95" s="58">
        <f t="shared" si="575"/>
        <v>101.41462287912088</v>
      </c>
      <c r="AU95" s="58">
        <f t="shared" si="575"/>
        <v>101.41462287912088</v>
      </c>
      <c r="AV95" s="49">
        <f t="shared" si="575"/>
        <v>101.41462287912088</v>
      </c>
      <c r="AW95" s="58">
        <f t="shared" si="575"/>
        <v>101.41462287912088</v>
      </c>
      <c r="AX95" s="58">
        <f t="shared" si="575"/>
        <v>101.41462287912088</v>
      </c>
      <c r="AY95" s="58">
        <f t="shared" si="575"/>
        <v>152.65458590476192</v>
      </c>
      <c r="AZ95" s="58">
        <f t="shared" si="575"/>
        <v>152.65458590476192</v>
      </c>
      <c r="BA95" s="58">
        <f t="shared" si="575"/>
        <v>152.65458590476192</v>
      </c>
      <c r="BB95" s="49">
        <f t="shared" si="575"/>
        <v>152.65458590476192</v>
      </c>
      <c r="BC95" s="58">
        <f t="shared" si="575"/>
        <v>152.65458590476192</v>
      </c>
      <c r="BD95" s="58">
        <f t="shared" si="575"/>
        <v>152.65458590476192</v>
      </c>
      <c r="BE95" s="58">
        <f t="shared" si="575"/>
        <v>263.28809073809526</v>
      </c>
      <c r="BF95" s="58">
        <f t="shared" si="575"/>
        <v>263.28809073809526</v>
      </c>
      <c r="BG95" s="81">
        <f t="shared" si="575"/>
        <v>263.28809073809526</v>
      </c>
      <c r="BH95" s="58">
        <f t="shared" si="575"/>
        <v>263.28809073809526</v>
      </c>
      <c r="BI95" s="58">
        <f t="shared" si="575"/>
        <v>263.28809073809526</v>
      </c>
      <c r="BJ95" s="58">
        <f t="shared" si="575"/>
        <v>343.43868157142856</v>
      </c>
      <c r="BK95" s="58">
        <f t="shared" si="575"/>
        <v>343.43868157142856</v>
      </c>
      <c r="BL95" s="81">
        <f t="shared" si="575"/>
        <v>343.43868157142856</v>
      </c>
      <c r="BM95" s="58">
        <f t="shared" si="575"/>
        <v>343.43868157142856</v>
      </c>
      <c r="BN95" s="58">
        <f t="shared" si="575"/>
        <v>343.43868157142856</v>
      </c>
      <c r="BO95" s="58">
        <f t="shared" si="575"/>
        <v>343.43868157142856</v>
      </c>
      <c r="BP95" s="58">
        <f t="shared" si="575"/>
        <v>343.43868157142856</v>
      </c>
      <c r="BQ95" s="58">
        <f t="shared" si="575"/>
        <v>343.43868157142856</v>
      </c>
      <c r="BR95" s="58">
        <f t="shared" si="575"/>
        <v>343.43868157142856</v>
      </c>
      <c r="BS95" s="58">
        <f t="shared" si="575"/>
        <v>343.43868157142856</v>
      </c>
      <c r="BT95" s="58">
        <f t="shared" si="575"/>
        <v>343.43868157142856</v>
      </c>
      <c r="BU95" s="58">
        <f t="shared" si="575"/>
        <v>343.43868157142856</v>
      </c>
      <c r="BV95" s="81">
        <f t="shared" si="575"/>
        <v>343.43868157142856</v>
      </c>
      <c r="BW95" s="58">
        <f t="shared" si="575"/>
        <v>343.43868157142856</v>
      </c>
      <c r="BX95" s="58">
        <f t="shared" si="575"/>
        <v>343.43868157142856</v>
      </c>
      <c r="BY95" s="58">
        <f t="shared" ref="BY95:CH95" si="576">BX94</f>
        <v>343.43868157142856</v>
      </c>
      <c r="BZ95" s="58">
        <f t="shared" si="576"/>
        <v>343.43868157142856</v>
      </c>
      <c r="CA95" s="58">
        <f t="shared" si="576"/>
        <v>343.43868157142856</v>
      </c>
      <c r="CB95" s="58">
        <f t="shared" si="576"/>
        <v>343.43868157142856</v>
      </c>
      <c r="CC95" s="49">
        <f t="shared" si="576"/>
        <v>343.43868157142856</v>
      </c>
      <c r="CD95" s="58">
        <f t="shared" si="576"/>
        <v>343.43868157142856</v>
      </c>
      <c r="CE95" s="58">
        <f t="shared" si="576"/>
        <v>343.43868157142856</v>
      </c>
      <c r="CF95" s="58">
        <f t="shared" si="576"/>
        <v>356.80803889559525</v>
      </c>
      <c r="CG95" s="58">
        <f t="shared" si="576"/>
        <v>356.80803889559525</v>
      </c>
      <c r="CH95" s="81">
        <f t="shared" si="576"/>
        <v>356.80803889559525</v>
      </c>
      <c r="CI95" s="58">
        <f t="shared" ref="CI95" si="577">CH94</f>
        <v>356.80803889559525</v>
      </c>
      <c r="CJ95" s="58">
        <f t="shared" ref="CJ95" si="578">CI94</f>
        <v>356.80803889559525</v>
      </c>
      <c r="CK95" s="58">
        <f t="shared" ref="CK95" si="579">CJ94</f>
        <v>383.54675354392856</v>
      </c>
      <c r="CL95" s="58">
        <f t="shared" ref="CL95" si="580">CK94</f>
        <v>383.54675354392856</v>
      </c>
      <c r="CM95" s="81">
        <f t="shared" ref="CM95" si="581">CL94</f>
        <v>383.54675354392856</v>
      </c>
      <c r="CN95" s="58"/>
      <c r="CO95" s="58"/>
      <c r="CP95" s="58"/>
      <c r="CQ95" s="58"/>
      <c r="CR95" s="81"/>
      <c r="CS95" s="58"/>
      <c r="CT95" s="58"/>
      <c r="CU95" s="58"/>
      <c r="CV95" s="58"/>
      <c r="CW95" s="81"/>
      <c r="CX95" s="58"/>
      <c r="CY95" s="58"/>
      <c r="CZ95" s="58"/>
      <c r="DA95" s="58"/>
      <c r="DB95" s="81"/>
      <c r="DC95" s="58"/>
      <c r="DD95" s="58"/>
      <c r="DE95" s="58"/>
      <c r="DF95" s="58"/>
      <c r="DG95" s="81"/>
      <c r="DH95" s="58"/>
      <c r="DI95" s="58"/>
      <c r="DJ95" s="58"/>
      <c r="DK95" s="58"/>
      <c r="DL95" s="49"/>
    </row>
    <row r="96" spans="1:116" s="92" customFormat="1" x14ac:dyDescent="0.25">
      <c r="A96" s="153"/>
      <c r="B96" s="138"/>
      <c r="C96" s="141"/>
      <c r="D96" s="40" t="s">
        <v>181</v>
      </c>
      <c r="E96" s="40">
        <v>50.180204066800002</v>
      </c>
      <c r="F96" s="144"/>
      <c r="G96" s="32" t="s">
        <v>135</v>
      </c>
      <c r="H96" s="33" t="s">
        <v>57</v>
      </c>
      <c r="I96" s="48"/>
      <c r="J96" s="49"/>
      <c r="K96" s="49"/>
      <c r="L96" s="49"/>
      <c r="M96" s="49"/>
      <c r="N96" s="49"/>
      <c r="O96" s="49"/>
      <c r="P96" s="58"/>
      <c r="Q96" s="58"/>
      <c r="R96" s="58">
        <f t="shared" ref="R96:CC96" si="582">M95</f>
        <v>45</v>
      </c>
      <c r="S96" s="58">
        <f t="shared" si="582"/>
        <v>45</v>
      </c>
      <c r="T96" s="81">
        <f>O95</f>
        <v>45</v>
      </c>
      <c r="U96" s="58">
        <f t="shared" si="582"/>
        <v>45.059426000000002</v>
      </c>
      <c r="V96" s="58">
        <f t="shared" si="582"/>
        <v>45.059426000000002</v>
      </c>
      <c r="W96" s="58">
        <f t="shared" si="582"/>
        <v>45.059426000000002</v>
      </c>
      <c r="X96" s="58">
        <f t="shared" si="582"/>
        <v>45.059426000000002</v>
      </c>
      <c r="Y96" s="81">
        <f t="shared" si="582"/>
        <v>45.059426000000002</v>
      </c>
      <c r="Z96" s="58">
        <f t="shared" si="582"/>
        <v>45.059426000000002</v>
      </c>
      <c r="AA96" s="58">
        <f t="shared" si="582"/>
        <v>45.059426000000002</v>
      </c>
      <c r="AB96" s="58">
        <f t="shared" si="582"/>
        <v>46.159426000000003</v>
      </c>
      <c r="AC96" s="58">
        <f t="shared" si="582"/>
        <v>46.159426000000003</v>
      </c>
      <c r="AD96" s="49">
        <f t="shared" si="582"/>
        <v>46.159426000000003</v>
      </c>
      <c r="AE96" s="58">
        <f t="shared" si="582"/>
        <v>46.159426000000003</v>
      </c>
      <c r="AF96" s="58">
        <f t="shared" si="582"/>
        <v>46.159426000000003</v>
      </c>
      <c r="AG96" s="58">
        <f t="shared" si="582"/>
        <v>55.909072428571434</v>
      </c>
      <c r="AH96" s="58">
        <f t="shared" si="582"/>
        <v>55.909072428571434</v>
      </c>
      <c r="AI96" s="49">
        <f t="shared" si="582"/>
        <v>55.909072428571434</v>
      </c>
      <c r="AJ96" s="58">
        <f t="shared" si="582"/>
        <v>55.909072428571434</v>
      </c>
      <c r="AK96" s="58">
        <f t="shared" si="582"/>
        <v>55.909072428571434</v>
      </c>
      <c r="AL96" s="58">
        <f t="shared" si="582"/>
        <v>63.708789571428575</v>
      </c>
      <c r="AM96" s="58">
        <f t="shared" si="582"/>
        <v>63.708789571428575</v>
      </c>
      <c r="AN96" s="58">
        <f t="shared" si="582"/>
        <v>63.708789571428575</v>
      </c>
      <c r="AO96" s="81">
        <f t="shared" si="582"/>
        <v>63.708789571428575</v>
      </c>
      <c r="AP96" s="58">
        <f t="shared" si="582"/>
        <v>63.708789571428575</v>
      </c>
      <c r="AQ96" s="58">
        <f t="shared" si="582"/>
        <v>69.095337186813197</v>
      </c>
      <c r="AR96" s="58">
        <f t="shared" si="582"/>
        <v>69.095337186813197</v>
      </c>
      <c r="AS96" s="58">
        <f t="shared" si="582"/>
        <v>69.095337186813197</v>
      </c>
      <c r="AT96" s="58">
        <f t="shared" si="582"/>
        <v>69.095337186813197</v>
      </c>
      <c r="AU96" s="58">
        <f t="shared" si="582"/>
        <v>69.095337186813197</v>
      </c>
      <c r="AV96" s="49">
        <f t="shared" si="582"/>
        <v>69.095337186813197</v>
      </c>
      <c r="AW96" s="58">
        <f t="shared" si="582"/>
        <v>101.41462287912088</v>
      </c>
      <c r="AX96" s="58">
        <f t="shared" si="582"/>
        <v>101.41462287912088</v>
      </c>
      <c r="AY96" s="58">
        <f t="shared" si="582"/>
        <v>101.41462287912088</v>
      </c>
      <c r="AZ96" s="58">
        <f t="shared" si="582"/>
        <v>101.41462287912088</v>
      </c>
      <c r="BA96" s="58">
        <f t="shared" si="582"/>
        <v>101.41462287912088</v>
      </c>
      <c r="BB96" s="49">
        <f t="shared" si="582"/>
        <v>101.41462287912088</v>
      </c>
      <c r="BC96" s="58">
        <f t="shared" si="582"/>
        <v>101.41462287912088</v>
      </c>
      <c r="BD96" s="58">
        <f t="shared" si="582"/>
        <v>152.65458590476192</v>
      </c>
      <c r="BE96" s="58">
        <f t="shared" si="582"/>
        <v>152.65458590476192</v>
      </c>
      <c r="BF96" s="58">
        <f t="shared" si="582"/>
        <v>152.65458590476192</v>
      </c>
      <c r="BG96" s="81">
        <f t="shared" si="582"/>
        <v>152.65458590476192</v>
      </c>
      <c r="BH96" s="58">
        <f t="shared" si="582"/>
        <v>152.65458590476192</v>
      </c>
      <c r="BI96" s="58">
        <f t="shared" si="582"/>
        <v>152.65458590476192</v>
      </c>
      <c r="BJ96" s="58">
        <f t="shared" si="582"/>
        <v>263.28809073809526</v>
      </c>
      <c r="BK96" s="58">
        <f t="shared" si="582"/>
        <v>263.28809073809526</v>
      </c>
      <c r="BL96" s="81">
        <f t="shared" si="582"/>
        <v>263.28809073809526</v>
      </c>
      <c r="BM96" s="58">
        <f t="shared" si="582"/>
        <v>263.28809073809526</v>
      </c>
      <c r="BN96" s="58">
        <f t="shared" si="582"/>
        <v>263.28809073809526</v>
      </c>
      <c r="BO96" s="58">
        <f t="shared" si="582"/>
        <v>343.43868157142856</v>
      </c>
      <c r="BP96" s="58">
        <f t="shared" si="582"/>
        <v>343.43868157142856</v>
      </c>
      <c r="BQ96" s="58">
        <f t="shared" si="582"/>
        <v>343.43868157142856</v>
      </c>
      <c r="BR96" s="58">
        <f t="shared" si="582"/>
        <v>343.43868157142856</v>
      </c>
      <c r="BS96" s="58">
        <f t="shared" si="582"/>
        <v>343.43868157142856</v>
      </c>
      <c r="BT96" s="58">
        <f t="shared" si="582"/>
        <v>343.43868157142856</v>
      </c>
      <c r="BU96" s="58">
        <f t="shared" si="582"/>
        <v>343.43868157142856</v>
      </c>
      <c r="BV96" s="81">
        <f t="shared" si="582"/>
        <v>343.43868157142856</v>
      </c>
      <c r="BW96" s="58">
        <f t="shared" si="582"/>
        <v>343.43868157142856</v>
      </c>
      <c r="BX96" s="58">
        <f t="shared" si="582"/>
        <v>343.43868157142856</v>
      </c>
      <c r="BY96" s="58">
        <f t="shared" si="582"/>
        <v>343.43868157142856</v>
      </c>
      <c r="BZ96" s="58">
        <f t="shared" si="582"/>
        <v>343.43868157142856</v>
      </c>
      <c r="CA96" s="58">
        <f t="shared" si="582"/>
        <v>343.43868157142856</v>
      </c>
      <c r="CB96" s="58">
        <f t="shared" si="582"/>
        <v>343.43868157142856</v>
      </c>
      <c r="CC96" s="49">
        <f t="shared" si="582"/>
        <v>343.43868157142856</v>
      </c>
      <c r="CD96" s="58">
        <f t="shared" ref="CD96:CH96" si="583">BY95</f>
        <v>343.43868157142856</v>
      </c>
      <c r="CE96" s="58">
        <f t="shared" si="583"/>
        <v>343.43868157142856</v>
      </c>
      <c r="CF96" s="58">
        <f t="shared" si="583"/>
        <v>343.43868157142856</v>
      </c>
      <c r="CG96" s="58">
        <f t="shared" si="583"/>
        <v>343.43868157142856</v>
      </c>
      <c r="CH96" s="81">
        <f t="shared" si="583"/>
        <v>343.43868157142856</v>
      </c>
      <c r="CI96" s="58">
        <f t="shared" ref="CI96" si="584">CD95</f>
        <v>343.43868157142856</v>
      </c>
      <c r="CJ96" s="58">
        <f t="shared" ref="CJ96" si="585">CE95</f>
        <v>343.43868157142856</v>
      </c>
      <c r="CK96" s="58">
        <f t="shared" ref="CK96" si="586">CF95</f>
        <v>356.80803889559525</v>
      </c>
      <c r="CL96" s="58">
        <f t="shared" ref="CL96" si="587">CG95</f>
        <v>356.80803889559525</v>
      </c>
      <c r="CM96" s="81">
        <f t="shared" ref="CM96" si="588">CH95</f>
        <v>356.80803889559525</v>
      </c>
      <c r="CN96" s="58">
        <f t="shared" ref="CN96" si="589">CI95</f>
        <v>356.80803889559525</v>
      </c>
      <c r="CO96" s="58">
        <f t="shared" ref="CO96" si="590">CJ95</f>
        <v>356.80803889559525</v>
      </c>
      <c r="CP96" s="58">
        <f t="shared" ref="CP96" si="591">CK95</f>
        <v>383.54675354392856</v>
      </c>
      <c r="CQ96" s="58">
        <f t="shared" ref="CQ96" si="592">CL95</f>
        <v>383.54675354392856</v>
      </c>
      <c r="CR96" s="81">
        <f t="shared" ref="CR96" si="593">CM95</f>
        <v>383.54675354392856</v>
      </c>
      <c r="CS96" s="58"/>
      <c r="CT96" s="58"/>
      <c r="CU96" s="58"/>
      <c r="CV96" s="58"/>
      <c r="CW96" s="81"/>
      <c r="CX96" s="58"/>
      <c r="CY96" s="58"/>
      <c r="CZ96" s="58"/>
      <c r="DA96" s="58"/>
      <c r="DB96" s="81"/>
      <c r="DC96" s="58"/>
      <c r="DD96" s="58"/>
      <c r="DE96" s="58"/>
      <c r="DF96" s="58"/>
      <c r="DG96" s="81"/>
      <c r="DH96" s="58"/>
      <c r="DI96" s="58"/>
      <c r="DJ96" s="58"/>
      <c r="DK96" s="58"/>
      <c r="DL96" s="49"/>
    </row>
    <row r="97" spans="1:116" s="92" customFormat="1" x14ac:dyDescent="0.25">
      <c r="A97" s="153"/>
      <c r="B97" s="138"/>
      <c r="C97" s="141"/>
      <c r="D97" s="40" t="s">
        <v>182</v>
      </c>
      <c r="E97" s="40">
        <v>19.5012430118</v>
      </c>
      <c r="F97" s="144"/>
      <c r="G97" s="32" t="s">
        <v>234</v>
      </c>
      <c r="H97" s="33" t="s">
        <v>78</v>
      </c>
      <c r="I97" s="48"/>
      <c r="J97" s="49"/>
      <c r="K97" s="49"/>
      <c r="L97" s="49"/>
      <c r="M97" s="49"/>
      <c r="N97" s="49"/>
      <c r="O97" s="49"/>
      <c r="P97" s="58"/>
      <c r="Q97" s="58"/>
      <c r="R97" s="58"/>
      <c r="S97" s="58"/>
      <c r="T97" s="81"/>
      <c r="U97" s="58"/>
      <c r="V97" s="58"/>
      <c r="W97" s="58"/>
      <c r="X97" s="58"/>
      <c r="Y97" s="81"/>
      <c r="Z97" s="58"/>
      <c r="AA97" s="58"/>
      <c r="AB97" s="58"/>
      <c r="AC97" s="58"/>
      <c r="AD97" s="49"/>
      <c r="AE97" s="58"/>
      <c r="AF97" s="58"/>
      <c r="AG97" s="58"/>
      <c r="AH97" s="58"/>
      <c r="AI97" s="49"/>
      <c r="AJ97" s="58"/>
      <c r="AK97" s="58">
        <f>Q96</f>
        <v>0</v>
      </c>
      <c r="AL97" s="58">
        <f t="shared" ref="AL97:CW97" si="594">R96</f>
        <v>45</v>
      </c>
      <c r="AM97" s="58">
        <f t="shared" si="594"/>
        <v>45</v>
      </c>
      <c r="AN97" s="58">
        <f t="shared" si="594"/>
        <v>45</v>
      </c>
      <c r="AO97" s="81">
        <f t="shared" si="594"/>
        <v>45.059426000000002</v>
      </c>
      <c r="AP97" s="58">
        <f t="shared" si="594"/>
        <v>45.059426000000002</v>
      </c>
      <c r="AQ97" s="58">
        <f t="shared" si="594"/>
        <v>45.059426000000002</v>
      </c>
      <c r="AR97" s="58">
        <f t="shared" si="594"/>
        <v>45.059426000000002</v>
      </c>
      <c r="AS97" s="58">
        <f t="shared" si="594"/>
        <v>45.059426000000002</v>
      </c>
      <c r="AT97" s="58">
        <f t="shared" si="594"/>
        <v>45.059426000000002</v>
      </c>
      <c r="AU97" s="58">
        <f t="shared" si="594"/>
        <v>45.059426000000002</v>
      </c>
      <c r="AV97" s="49">
        <f t="shared" si="594"/>
        <v>46.159426000000003</v>
      </c>
      <c r="AW97" s="58">
        <f t="shared" si="594"/>
        <v>46.159426000000003</v>
      </c>
      <c r="AX97" s="58">
        <f t="shared" si="594"/>
        <v>46.159426000000003</v>
      </c>
      <c r="AY97" s="58">
        <f t="shared" si="594"/>
        <v>46.159426000000003</v>
      </c>
      <c r="AZ97" s="58">
        <f t="shared" si="594"/>
        <v>46.159426000000003</v>
      </c>
      <c r="BA97" s="58">
        <f t="shared" si="594"/>
        <v>55.909072428571434</v>
      </c>
      <c r="BB97" s="49">
        <f t="shared" si="594"/>
        <v>55.909072428571434</v>
      </c>
      <c r="BC97" s="58">
        <f t="shared" si="594"/>
        <v>55.909072428571434</v>
      </c>
      <c r="BD97" s="58">
        <f t="shared" si="594"/>
        <v>55.909072428571434</v>
      </c>
      <c r="BE97" s="58">
        <f t="shared" si="594"/>
        <v>55.909072428571434</v>
      </c>
      <c r="BF97" s="58">
        <f t="shared" si="594"/>
        <v>63.708789571428575</v>
      </c>
      <c r="BG97" s="81">
        <f t="shared" si="594"/>
        <v>63.708789571428575</v>
      </c>
      <c r="BH97" s="58">
        <f t="shared" si="594"/>
        <v>63.708789571428575</v>
      </c>
      <c r="BI97" s="58">
        <f t="shared" si="594"/>
        <v>63.708789571428575</v>
      </c>
      <c r="BJ97" s="58">
        <f t="shared" si="594"/>
        <v>63.708789571428575</v>
      </c>
      <c r="BK97" s="58">
        <f t="shared" si="594"/>
        <v>69.095337186813197</v>
      </c>
      <c r="BL97" s="81">
        <f t="shared" si="594"/>
        <v>69.095337186813197</v>
      </c>
      <c r="BM97" s="58">
        <f t="shared" si="594"/>
        <v>69.095337186813197</v>
      </c>
      <c r="BN97" s="58">
        <f t="shared" si="594"/>
        <v>69.095337186813197</v>
      </c>
      <c r="BO97" s="58">
        <f t="shared" si="594"/>
        <v>69.095337186813197</v>
      </c>
      <c r="BP97" s="58">
        <f t="shared" si="594"/>
        <v>69.095337186813197</v>
      </c>
      <c r="BQ97" s="58">
        <f t="shared" si="594"/>
        <v>101.41462287912088</v>
      </c>
      <c r="BR97" s="58">
        <f t="shared" si="594"/>
        <v>101.41462287912088</v>
      </c>
      <c r="BS97" s="58">
        <f t="shared" si="594"/>
        <v>101.41462287912088</v>
      </c>
      <c r="BT97" s="58">
        <f t="shared" si="594"/>
        <v>101.41462287912088</v>
      </c>
      <c r="BU97" s="58">
        <f t="shared" si="594"/>
        <v>101.41462287912088</v>
      </c>
      <c r="BV97" s="81">
        <f t="shared" si="594"/>
        <v>101.41462287912088</v>
      </c>
      <c r="BW97" s="58">
        <f t="shared" si="594"/>
        <v>101.41462287912088</v>
      </c>
      <c r="BX97" s="58">
        <f t="shared" si="594"/>
        <v>152.65458590476192</v>
      </c>
      <c r="BY97" s="58">
        <f t="shared" si="594"/>
        <v>152.65458590476192</v>
      </c>
      <c r="BZ97" s="58">
        <f t="shared" si="594"/>
        <v>152.65458590476192</v>
      </c>
      <c r="CA97" s="58">
        <f t="shared" si="594"/>
        <v>152.65458590476192</v>
      </c>
      <c r="CB97" s="58">
        <f t="shared" si="594"/>
        <v>152.65458590476192</v>
      </c>
      <c r="CC97" s="49">
        <f t="shared" si="594"/>
        <v>152.65458590476192</v>
      </c>
      <c r="CD97" s="58">
        <f t="shared" si="594"/>
        <v>263.28809073809526</v>
      </c>
      <c r="CE97" s="58">
        <f t="shared" si="594"/>
        <v>263.28809073809526</v>
      </c>
      <c r="CF97" s="58">
        <f t="shared" si="594"/>
        <v>263.28809073809526</v>
      </c>
      <c r="CG97" s="58">
        <f t="shared" si="594"/>
        <v>263.28809073809526</v>
      </c>
      <c r="CH97" s="81">
        <f t="shared" si="594"/>
        <v>263.28809073809526</v>
      </c>
      <c r="CI97" s="58">
        <f t="shared" ref="CI97" si="595">BO96</f>
        <v>343.43868157142856</v>
      </c>
      <c r="CJ97" s="58">
        <f t="shared" ref="CJ97" si="596">BP96</f>
        <v>343.43868157142856</v>
      </c>
      <c r="CK97" s="58">
        <f t="shared" ref="CK97" si="597">BQ96</f>
        <v>343.43868157142856</v>
      </c>
      <c r="CL97" s="58">
        <f t="shared" ref="CL97" si="598">BR96</f>
        <v>343.43868157142856</v>
      </c>
      <c r="CM97" s="81">
        <f t="shared" ref="CM97" si="599">BS96</f>
        <v>343.43868157142856</v>
      </c>
      <c r="CN97" s="58">
        <f t="shared" ref="CN97" si="600">BT96</f>
        <v>343.43868157142856</v>
      </c>
      <c r="CO97" s="58">
        <f t="shared" ref="CO97" si="601">BU96</f>
        <v>343.43868157142856</v>
      </c>
      <c r="CP97" s="58">
        <f t="shared" ref="CP97" si="602">BV96</f>
        <v>343.43868157142856</v>
      </c>
      <c r="CQ97" s="58">
        <f t="shared" ref="CQ97" si="603">BW96</f>
        <v>343.43868157142856</v>
      </c>
      <c r="CR97" s="81">
        <f t="shared" ref="CR97" si="604">BX96</f>
        <v>343.43868157142856</v>
      </c>
      <c r="CS97" s="58">
        <f t="shared" ref="CS97" si="605">BY96</f>
        <v>343.43868157142856</v>
      </c>
      <c r="CT97" s="58">
        <f t="shared" ref="CT97" si="606">BZ96</f>
        <v>343.43868157142856</v>
      </c>
      <c r="CU97" s="58">
        <f t="shared" si="594"/>
        <v>343.43868157142856</v>
      </c>
      <c r="CV97" s="58">
        <f t="shared" si="594"/>
        <v>343.43868157142856</v>
      </c>
      <c r="CW97" s="81">
        <f t="shared" si="594"/>
        <v>343.43868157142856</v>
      </c>
      <c r="CX97" s="58">
        <f t="shared" ref="CX97:DA97" si="607">CD96</f>
        <v>343.43868157142856</v>
      </c>
      <c r="CY97" s="58">
        <f t="shared" si="607"/>
        <v>343.43868157142856</v>
      </c>
      <c r="CZ97" s="58">
        <f t="shared" si="607"/>
        <v>343.43868157142856</v>
      </c>
      <c r="DA97" s="58">
        <f t="shared" si="607"/>
        <v>343.43868157142856</v>
      </c>
      <c r="DB97" s="81">
        <f t="shared" ref="DB97" si="608">CH96</f>
        <v>343.43868157142856</v>
      </c>
      <c r="DC97" s="58">
        <f t="shared" ref="DC97" si="609">CI96</f>
        <v>343.43868157142856</v>
      </c>
      <c r="DD97" s="58">
        <f t="shared" ref="DD97" si="610">CJ96</f>
        <v>343.43868157142856</v>
      </c>
      <c r="DE97" s="58">
        <f t="shared" ref="DE97" si="611">CK96</f>
        <v>356.80803889559525</v>
      </c>
      <c r="DF97" s="58">
        <f t="shared" ref="DF97" si="612">CL96</f>
        <v>356.80803889559525</v>
      </c>
      <c r="DG97" s="81">
        <f t="shared" ref="DG97" si="613">CM96</f>
        <v>356.80803889559525</v>
      </c>
      <c r="DH97" s="58">
        <f t="shared" ref="DH97" si="614">CN96</f>
        <v>356.80803889559525</v>
      </c>
      <c r="DI97" s="58">
        <f t="shared" ref="DI97" si="615">CO96</f>
        <v>356.80803889559525</v>
      </c>
      <c r="DJ97" s="58">
        <f t="shared" ref="DJ97" si="616">CP96</f>
        <v>383.54675354392856</v>
      </c>
      <c r="DK97" s="58">
        <f t="shared" ref="DK97" si="617">CQ96</f>
        <v>383.54675354392856</v>
      </c>
      <c r="DL97" s="49">
        <f t="shared" ref="DL97" si="618">CR96</f>
        <v>383.54675354392856</v>
      </c>
    </row>
    <row r="98" spans="1:116" s="92" customFormat="1" x14ac:dyDescent="0.25">
      <c r="A98" s="153"/>
      <c r="B98" s="138"/>
      <c r="C98" s="141"/>
      <c r="D98" s="141" t="s">
        <v>183</v>
      </c>
      <c r="E98" s="141">
        <v>20.6068289607</v>
      </c>
      <c r="F98" s="144"/>
      <c r="G98" s="34"/>
      <c r="H98" s="35"/>
      <c r="I98" s="48"/>
      <c r="J98" s="49"/>
      <c r="K98" s="49"/>
      <c r="L98" s="49"/>
      <c r="M98" s="49"/>
      <c r="N98" s="49"/>
      <c r="O98" s="49"/>
      <c r="P98" s="58"/>
      <c r="Q98" s="58"/>
      <c r="R98" s="58"/>
      <c r="S98" s="58"/>
      <c r="T98" s="81"/>
      <c r="U98" s="58"/>
      <c r="V98" s="58"/>
      <c r="W98" s="58"/>
      <c r="X98" s="58"/>
      <c r="Y98" s="81"/>
      <c r="Z98" s="58"/>
      <c r="AA98" s="58"/>
      <c r="AB98" s="58"/>
      <c r="AC98" s="58"/>
      <c r="AD98" s="49"/>
      <c r="AE98" s="58"/>
      <c r="AF98" s="58"/>
      <c r="AG98" s="58"/>
      <c r="AH98" s="58"/>
      <c r="AI98" s="49"/>
      <c r="AJ98" s="58"/>
      <c r="AK98" s="58"/>
      <c r="AL98" s="58"/>
      <c r="AM98" s="58"/>
      <c r="AN98" s="58"/>
      <c r="AO98" s="81"/>
      <c r="AP98" s="58"/>
      <c r="AQ98" s="58"/>
      <c r="AR98" s="58"/>
      <c r="AS98" s="58"/>
      <c r="AT98" s="58"/>
      <c r="AU98" s="58"/>
      <c r="AV98" s="49"/>
      <c r="AW98" s="58"/>
      <c r="AX98" s="58"/>
      <c r="AY98" s="58"/>
      <c r="AZ98" s="58"/>
      <c r="BA98" s="58"/>
      <c r="BB98" s="49"/>
      <c r="BC98" s="58"/>
      <c r="BD98" s="58"/>
      <c r="BE98" s="58"/>
      <c r="BF98" s="58"/>
      <c r="BG98" s="81"/>
      <c r="BH98" s="58"/>
      <c r="BI98" s="58"/>
      <c r="BJ98" s="58"/>
      <c r="BK98" s="58"/>
      <c r="BL98" s="81"/>
      <c r="BM98" s="58"/>
      <c r="BN98" s="58"/>
      <c r="BO98" s="58"/>
      <c r="BP98" s="58"/>
      <c r="BQ98" s="58"/>
      <c r="BR98" s="58"/>
      <c r="BS98" s="58"/>
      <c r="BT98" s="58"/>
      <c r="BU98" s="58"/>
      <c r="BV98" s="81"/>
      <c r="BW98" s="58"/>
      <c r="BX98" s="58"/>
      <c r="BY98" s="58"/>
      <c r="BZ98" s="58"/>
      <c r="CA98" s="58"/>
      <c r="CB98" s="58"/>
      <c r="CC98" s="49"/>
      <c r="CD98" s="58"/>
      <c r="CE98" s="58"/>
      <c r="CF98" s="58"/>
      <c r="CG98" s="58"/>
      <c r="CH98" s="81"/>
      <c r="CI98" s="58"/>
      <c r="CJ98" s="58"/>
      <c r="CK98" s="58"/>
      <c r="CL98" s="58"/>
      <c r="CM98" s="81"/>
      <c r="CN98" s="58"/>
      <c r="CO98" s="58"/>
      <c r="CP98" s="58"/>
      <c r="CQ98" s="58"/>
      <c r="CR98" s="81"/>
      <c r="CS98" s="58"/>
      <c r="CT98" s="58"/>
      <c r="CU98" s="58"/>
      <c r="CV98" s="58"/>
      <c r="CW98" s="81"/>
      <c r="CX98" s="58"/>
      <c r="CY98" s="58"/>
      <c r="CZ98" s="58"/>
      <c r="DA98" s="58"/>
      <c r="DB98" s="81"/>
      <c r="DC98" s="58"/>
      <c r="DD98" s="58"/>
      <c r="DE98" s="58"/>
      <c r="DF98" s="58"/>
      <c r="DG98" s="81"/>
      <c r="DH98" s="58"/>
      <c r="DI98" s="58"/>
      <c r="DJ98" s="58"/>
      <c r="DK98" s="58"/>
      <c r="DL98" s="49"/>
    </row>
    <row r="99" spans="1:116" s="92" customFormat="1" x14ac:dyDescent="0.25">
      <c r="A99" s="153"/>
      <c r="B99" s="138"/>
      <c r="C99" s="141"/>
      <c r="D99" s="141"/>
      <c r="E99" s="141"/>
      <c r="F99" s="144"/>
      <c r="G99" s="34"/>
      <c r="H99" s="35"/>
      <c r="I99" s="48"/>
      <c r="J99" s="49"/>
      <c r="K99" s="49"/>
      <c r="L99" s="49"/>
      <c r="M99" s="49"/>
      <c r="N99" s="49"/>
      <c r="O99" s="49"/>
      <c r="P99" s="58"/>
      <c r="Q99" s="58"/>
      <c r="R99" s="58"/>
      <c r="S99" s="58"/>
      <c r="T99" s="81"/>
      <c r="U99" s="134"/>
      <c r="V99" s="133"/>
      <c r="W99" s="58"/>
      <c r="X99" s="58"/>
      <c r="Y99" s="81"/>
      <c r="Z99" s="58"/>
      <c r="AA99" s="58"/>
      <c r="AB99" s="58"/>
      <c r="AC99" s="58"/>
      <c r="AD99" s="49"/>
      <c r="AE99" s="58"/>
      <c r="AF99" s="58"/>
      <c r="AG99" s="58"/>
      <c r="AH99" s="58"/>
      <c r="AI99" s="49"/>
      <c r="AJ99" s="58"/>
      <c r="AK99" s="58"/>
      <c r="AL99" s="58"/>
      <c r="AM99" s="58"/>
      <c r="AN99" s="58"/>
      <c r="AO99" s="81"/>
      <c r="AP99" s="58"/>
      <c r="AQ99" s="58"/>
      <c r="AR99" s="58"/>
      <c r="AS99" s="58"/>
      <c r="AT99" s="58"/>
      <c r="AU99" s="58"/>
      <c r="AV99" s="49"/>
      <c r="AW99" s="58"/>
      <c r="AX99" s="58"/>
      <c r="AY99" s="58"/>
      <c r="AZ99" s="58"/>
      <c r="BA99" s="58"/>
      <c r="BB99" s="49"/>
      <c r="BC99" s="58"/>
      <c r="BD99" s="58"/>
      <c r="BE99" s="58"/>
      <c r="BF99" s="58"/>
      <c r="BG99" s="81"/>
      <c r="BH99" s="58"/>
      <c r="BI99" s="58"/>
      <c r="BJ99" s="58"/>
      <c r="BK99" s="58"/>
      <c r="BL99" s="81"/>
      <c r="BM99" s="58"/>
      <c r="BN99" s="58"/>
      <c r="BO99" s="58"/>
      <c r="BP99" s="58"/>
      <c r="BQ99" s="58"/>
      <c r="BR99" s="58"/>
      <c r="BS99" s="58"/>
      <c r="BT99" s="58"/>
      <c r="BU99" s="58"/>
      <c r="BV99" s="81"/>
      <c r="BW99" s="58"/>
      <c r="BX99" s="58"/>
      <c r="BY99" s="58"/>
      <c r="BZ99" s="58"/>
      <c r="CA99" s="58"/>
      <c r="CB99" s="58"/>
      <c r="CC99" s="49"/>
      <c r="CD99" s="58"/>
      <c r="CE99" s="58"/>
      <c r="CF99" s="58"/>
      <c r="CG99" s="58"/>
      <c r="CH99" s="81"/>
      <c r="CI99" s="58"/>
      <c r="CJ99" s="58"/>
      <c r="CK99" s="58"/>
      <c r="CL99" s="58"/>
      <c r="CM99" s="81"/>
      <c r="CN99" s="58"/>
      <c r="CO99" s="58"/>
      <c r="CP99" s="58"/>
      <c r="CQ99" s="58"/>
      <c r="CR99" s="81"/>
      <c r="CS99" s="58"/>
      <c r="CT99" s="58"/>
      <c r="CU99" s="58"/>
      <c r="CV99" s="58"/>
      <c r="CW99" s="81"/>
      <c r="CX99" s="58"/>
      <c r="CY99" s="58"/>
      <c r="CZ99" s="58"/>
      <c r="DA99" s="58"/>
      <c r="DB99" s="81"/>
      <c r="DC99" s="58"/>
      <c r="DD99" s="58"/>
      <c r="DE99" s="58"/>
      <c r="DF99" s="58"/>
      <c r="DG99" s="81"/>
      <c r="DH99" s="58"/>
      <c r="DI99" s="58"/>
      <c r="DJ99" s="58"/>
      <c r="DK99" s="58"/>
      <c r="DL99" s="49"/>
    </row>
    <row r="100" spans="1:116" s="92" customFormat="1" ht="15.75" thickBot="1" x14ac:dyDescent="0.3">
      <c r="A100" s="154"/>
      <c r="B100" s="139"/>
      <c r="C100" s="142"/>
      <c r="D100" s="142"/>
      <c r="E100" s="142"/>
      <c r="F100" s="145"/>
      <c r="G100" s="36"/>
      <c r="H100" s="37"/>
      <c r="I100" s="51"/>
      <c r="J100" s="52"/>
      <c r="K100" s="52"/>
      <c r="L100" s="52"/>
      <c r="M100" s="52"/>
      <c r="N100" s="52"/>
      <c r="O100" s="52"/>
      <c r="P100" s="80"/>
      <c r="Q100" s="80"/>
      <c r="R100" s="80"/>
      <c r="S100" s="80"/>
      <c r="T100" s="79"/>
      <c r="U100" s="80"/>
      <c r="V100" s="80"/>
      <c r="W100" s="80"/>
      <c r="X100" s="80"/>
      <c r="Y100" s="79"/>
      <c r="Z100" s="80"/>
      <c r="AA100" s="80"/>
      <c r="AB100" s="80"/>
      <c r="AC100" s="80"/>
      <c r="AD100" s="52"/>
      <c r="AE100" s="80"/>
      <c r="AF100" s="80"/>
      <c r="AG100" s="80"/>
      <c r="AH100" s="80"/>
      <c r="AI100" s="52"/>
      <c r="AJ100" s="80"/>
      <c r="AK100" s="80"/>
      <c r="AL100" s="80"/>
      <c r="AM100" s="80"/>
      <c r="AN100" s="80"/>
      <c r="AO100" s="79"/>
      <c r="AP100" s="80"/>
      <c r="AQ100" s="80"/>
      <c r="AR100" s="80"/>
      <c r="AS100" s="80"/>
      <c r="AT100" s="80"/>
      <c r="AU100" s="80"/>
      <c r="AV100" s="52"/>
      <c r="AW100" s="80"/>
      <c r="AX100" s="80"/>
      <c r="AY100" s="80"/>
      <c r="AZ100" s="80"/>
      <c r="BA100" s="80"/>
      <c r="BB100" s="52"/>
      <c r="BC100" s="80"/>
      <c r="BD100" s="80"/>
      <c r="BE100" s="80"/>
      <c r="BF100" s="80"/>
      <c r="BG100" s="79"/>
      <c r="BH100" s="80"/>
      <c r="BI100" s="80"/>
      <c r="BJ100" s="80"/>
      <c r="BK100" s="80"/>
      <c r="BL100" s="79"/>
      <c r="BM100" s="80"/>
      <c r="BN100" s="80"/>
      <c r="BO100" s="80"/>
      <c r="BP100" s="80"/>
      <c r="BQ100" s="80"/>
      <c r="BR100" s="80"/>
      <c r="BS100" s="80"/>
      <c r="BT100" s="80"/>
      <c r="BU100" s="80"/>
      <c r="BV100" s="79"/>
      <c r="BW100" s="80"/>
      <c r="BX100" s="80"/>
      <c r="BY100" s="80"/>
      <c r="BZ100" s="80"/>
      <c r="CA100" s="80"/>
      <c r="CB100" s="80"/>
      <c r="CC100" s="52"/>
      <c r="CD100" s="80"/>
      <c r="CE100" s="80"/>
      <c r="CF100" s="80"/>
      <c r="CG100" s="80"/>
      <c r="CH100" s="79"/>
      <c r="CI100" s="80"/>
      <c r="CJ100" s="80"/>
      <c r="CK100" s="80"/>
      <c r="CL100" s="80"/>
      <c r="CM100" s="79"/>
      <c r="CN100" s="80"/>
      <c r="CO100" s="80"/>
      <c r="CP100" s="80"/>
      <c r="CQ100" s="80"/>
      <c r="CR100" s="79"/>
      <c r="CS100" s="80"/>
      <c r="CT100" s="80"/>
      <c r="CU100" s="80"/>
      <c r="CV100" s="80"/>
      <c r="CW100" s="79"/>
      <c r="CX100" s="80"/>
      <c r="CY100" s="80"/>
      <c r="CZ100" s="80"/>
      <c r="DA100" s="80"/>
      <c r="DB100" s="79"/>
      <c r="DC100" s="80"/>
      <c r="DD100" s="80"/>
      <c r="DE100" s="80"/>
      <c r="DF100" s="80"/>
      <c r="DG100" s="79"/>
      <c r="DH100" s="80"/>
      <c r="DI100" s="80"/>
      <c r="DJ100" s="80"/>
      <c r="DK100" s="80"/>
      <c r="DL100" s="52"/>
    </row>
    <row r="101" spans="1:116" s="96" customFormat="1" x14ac:dyDescent="0.25">
      <c r="A101" s="157" t="s">
        <v>8</v>
      </c>
      <c r="B101" s="137" t="s">
        <v>145</v>
      </c>
      <c r="C101" s="140">
        <f>SUM(E101:E112)</f>
        <v>110.50505581800002</v>
      </c>
      <c r="D101" s="149" t="s">
        <v>184</v>
      </c>
      <c r="E101" s="149">
        <v>21.538738896800002</v>
      </c>
      <c r="F101" s="143" t="s">
        <v>9</v>
      </c>
      <c r="G101" s="38" t="s">
        <v>124</v>
      </c>
      <c r="H101" s="39"/>
      <c r="I101" s="86"/>
      <c r="J101" s="55"/>
      <c r="K101" s="55"/>
      <c r="L101" s="55"/>
      <c r="M101" s="55"/>
      <c r="N101" s="55"/>
      <c r="O101" s="55"/>
      <c r="P101" s="55"/>
      <c r="Q101" s="55"/>
      <c r="R101" s="55"/>
      <c r="S101" s="55"/>
      <c r="T101" s="55"/>
      <c r="U101" s="55"/>
      <c r="V101" s="55"/>
      <c r="W101" s="55"/>
      <c r="X101" s="55"/>
      <c r="Y101" s="55"/>
      <c r="Z101" s="55"/>
      <c r="AA101" s="55"/>
      <c r="AB101" s="55"/>
      <c r="AC101" s="55"/>
      <c r="AD101" s="55">
        <v>21.538746</v>
      </c>
      <c r="AE101" s="55"/>
      <c r="AF101" s="55"/>
      <c r="AG101" s="55"/>
      <c r="AH101" s="55"/>
      <c r="AI101" s="55">
        <v>21.538746</v>
      </c>
      <c r="AJ101" s="55"/>
      <c r="AK101" s="55"/>
      <c r="AL101" s="55"/>
      <c r="AM101" s="55"/>
      <c r="AN101" s="55"/>
      <c r="AO101" s="55">
        <v>21.538746</v>
      </c>
      <c r="AP101" s="55"/>
      <c r="AQ101" s="55"/>
      <c r="AR101" s="55"/>
      <c r="AS101" s="55"/>
      <c r="AT101" s="55"/>
      <c r="AU101" s="55"/>
      <c r="AV101" s="55">
        <v>0</v>
      </c>
      <c r="AW101" s="55"/>
      <c r="AX101" s="55"/>
      <c r="AY101" s="55"/>
      <c r="AZ101" s="55"/>
      <c r="BA101" s="55"/>
      <c r="BB101" s="55">
        <v>0</v>
      </c>
      <c r="BC101" s="55"/>
      <c r="BD101" s="55"/>
      <c r="BE101" s="55"/>
      <c r="BF101" s="55"/>
      <c r="BG101" s="55">
        <v>0</v>
      </c>
      <c r="BH101" s="55"/>
      <c r="BI101" s="55"/>
      <c r="BJ101" s="55"/>
      <c r="BK101" s="55"/>
      <c r="BL101" s="55">
        <v>0</v>
      </c>
      <c r="BM101" s="55"/>
      <c r="BN101" s="55"/>
      <c r="BO101" s="55"/>
      <c r="BP101" s="55"/>
      <c r="BQ101" s="55"/>
      <c r="BR101" s="55"/>
      <c r="BS101" s="55"/>
      <c r="BT101" s="55"/>
      <c r="BU101" s="55"/>
      <c r="BV101" s="55">
        <v>0</v>
      </c>
      <c r="BW101" s="55"/>
      <c r="BX101" s="55"/>
      <c r="BY101" s="55"/>
      <c r="BZ101" s="55"/>
      <c r="CA101" s="55"/>
      <c r="CB101" s="55"/>
      <c r="CC101" s="55">
        <v>11.47229025</v>
      </c>
      <c r="CD101" s="55"/>
      <c r="CE101" s="55"/>
      <c r="CF101" s="55"/>
      <c r="CG101" s="55"/>
      <c r="CH101" s="55">
        <v>34.416870750000001</v>
      </c>
      <c r="CI101" s="55"/>
      <c r="CJ101" s="55"/>
      <c r="CK101" s="55"/>
      <c r="CL101" s="55"/>
      <c r="CM101" s="55"/>
      <c r="CN101" s="55"/>
      <c r="CO101" s="55"/>
      <c r="CP101" s="55"/>
      <c r="CQ101" s="55"/>
      <c r="CR101" s="55"/>
      <c r="CS101" s="55"/>
      <c r="CT101" s="55"/>
      <c r="CU101" s="55"/>
      <c r="CV101" s="55"/>
      <c r="CW101" s="55"/>
      <c r="CX101" s="55"/>
      <c r="CY101" s="55"/>
      <c r="CZ101" s="55"/>
      <c r="DA101" s="55"/>
      <c r="DB101" s="55"/>
      <c r="DC101" s="55"/>
      <c r="DD101" s="55"/>
      <c r="DE101" s="55"/>
      <c r="DF101" s="55"/>
      <c r="DG101" s="97"/>
      <c r="DH101" s="55"/>
      <c r="DI101" s="55"/>
      <c r="DJ101" s="55"/>
      <c r="DK101" s="55"/>
      <c r="DL101" s="98"/>
    </row>
    <row r="102" spans="1:116" s="96" customFormat="1" x14ac:dyDescent="0.25">
      <c r="A102" s="158"/>
      <c r="B102" s="138"/>
      <c r="C102" s="141"/>
      <c r="D102" s="150"/>
      <c r="E102" s="150"/>
      <c r="F102" s="144"/>
      <c r="G102" s="26" t="s">
        <v>123</v>
      </c>
      <c r="H102" s="27" t="s">
        <v>53</v>
      </c>
      <c r="I102" s="48"/>
      <c r="J102" s="58"/>
      <c r="K102" s="58"/>
      <c r="L102" s="58"/>
      <c r="M102" s="58"/>
      <c r="N102" s="58"/>
      <c r="O102" s="58"/>
      <c r="P102" s="58"/>
      <c r="Q102" s="58"/>
      <c r="R102" s="58"/>
      <c r="S102" s="58"/>
      <c r="T102" s="58"/>
      <c r="U102" s="58"/>
      <c r="V102" s="58"/>
      <c r="W102" s="58"/>
      <c r="X102" s="58"/>
      <c r="Y102" s="58"/>
      <c r="Z102" s="58"/>
      <c r="AA102" s="58"/>
      <c r="AB102" s="58"/>
      <c r="AC102" s="58"/>
      <c r="AD102" s="58">
        <f t="shared" ref="AD102:AG102" si="619">AD101+AC102</f>
        <v>21.538746</v>
      </c>
      <c r="AE102" s="58">
        <f t="shared" si="619"/>
        <v>21.538746</v>
      </c>
      <c r="AF102" s="58">
        <f t="shared" si="619"/>
        <v>21.538746</v>
      </c>
      <c r="AG102" s="58">
        <f t="shared" si="619"/>
        <v>21.538746</v>
      </c>
      <c r="AH102" s="58">
        <f t="shared" ref="AH102" si="620">AH101+AG102</f>
        <v>21.538746</v>
      </c>
      <c r="AI102" s="58">
        <f t="shared" ref="AI102" si="621">AI101+AH102</f>
        <v>43.077491999999999</v>
      </c>
      <c r="AJ102" s="58">
        <f t="shared" ref="AJ102" si="622">AJ101+AI102</f>
        <v>43.077491999999999</v>
      </c>
      <c r="AK102" s="58">
        <f t="shared" ref="AK102" si="623">AK101+AJ102</f>
        <v>43.077491999999999</v>
      </c>
      <c r="AL102" s="58">
        <f t="shared" ref="AL102" si="624">AL101+AK102</f>
        <v>43.077491999999999</v>
      </c>
      <c r="AM102" s="58">
        <f t="shared" ref="AM102" si="625">AM101+AL102</f>
        <v>43.077491999999999</v>
      </c>
      <c r="AN102" s="58">
        <f t="shared" ref="AN102" si="626">AN101+AM102</f>
        <v>43.077491999999999</v>
      </c>
      <c r="AO102" s="58">
        <f t="shared" ref="AO102" si="627">AO101+AN102</f>
        <v>64.616237999999996</v>
      </c>
      <c r="AP102" s="58">
        <f t="shared" ref="AP102" si="628">AP101+AO102</f>
        <v>64.616237999999996</v>
      </c>
      <c r="AQ102" s="58">
        <f t="shared" ref="AQ102" si="629">AQ101+AP102</f>
        <v>64.616237999999996</v>
      </c>
      <c r="AR102" s="58">
        <f t="shared" ref="AR102" si="630">AR101+AQ102</f>
        <v>64.616237999999996</v>
      </c>
      <c r="AS102" s="58">
        <f t="shared" ref="AS102" si="631">AS101+AR102</f>
        <v>64.616237999999996</v>
      </c>
      <c r="AT102" s="58">
        <f t="shared" ref="AT102" si="632">AT101+AS102</f>
        <v>64.616237999999996</v>
      </c>
      <c r="AU102" s="58">
        <f t="shared" ref="AU102" si="633">AU101+AT102</f>
        <v>64.616237999999996</v>
      </c>
      <c r="AV102" s="58">
        <f t="shared" ref="AV102" si="634">AV101+AU102</f>
        <v>64.616237999999996</v>
      </c>
      <c r="AW102" s="58">
        <f t="shared" ref="AW102" si="635">AW101+AV102</f>
        <v>64.616237999999996</v>
      </c>
      <c r="AX102" s="58">
        <f t="shared" ref="AX102" si="636">AX101+AW102</f>
        <v>64.616237999999996</v>
      </c>
      <c r="AY102" s="58">
        <f t="shared" ref="AY102" si="637">AY101+AX102</f>
        <v>64.616237999999996</v>
      </c>
      <c r="AZ102" s="58">
        <f t="shared" ref="AZ102" si="638">AZ101+AY102</f>
        <v>64.616237999999996</v>
      </c>
      <c r="BA102" s="58">
        <f t="shared" ref="BA102" si="639">BA101+AZ102</f>
        <v>64.616237999999996</v>
      </c>
      <c r="BB102" s="58">
        <f t="shared" ref="BB102" si="640">BB101+BA102</f>
        <v>64.616237999999996</v>
      </c>
      <c r="BC102" s="58">
        <f t="shared" ref="BC102" si="641">BC101+BB102</f>
        <v>64.616237999999996</v>
      </c>
      <c r="BD102" s="58">
        <f t="shared" ref="BD102" si="642">BD101+BC102</f>
        <v>64.616237999999996</v>
      </c>
      <c r="BE102" s="58">
        <f t="shared" ref="BE102" si="643">BE101+BD102</f>
        <v>64.616237999999996</v>
      </c>
      <c r="BF102" s="58">
        <f t="shared" ref="BF102" si="644">BF101+BE102</f>
        <v>64.616237999999996</v>
      </c>
      <c r="BG102" s="58">
        <f t="shared" ref="BG102" si="645">BG101+BF102</f>
        <v>64.616237999999996</v>
      </c>
      <c r="BH102" s="58">
        <f t="shared" ref="BH102" si="646">BH101+BG102</f>
        <v>64.616237999999996</v>
      </c>
      <c r="BI102" s="58">
        <f t="shared" ref="BI102" si="647">BI101+BH102</f>
        <v>64.616237999999996</v>
      </c>
      <c r="BJ102" s="58">
        <f t="shared" ref="BJ102" si="648">BJ101+BI102</f>
        <v>64.616237999999996</v>
      </c>
      <c r="BK102" s="58">
        <f t="shared" ref="BK102" si="649">BK101+BJ102</f>
        <v>64.616237999999996</v>
      </c>
      <c r="BL102" s="58">
        <f t="shared" ref="BL102" si="650">BL101+BK102</f>
        <v>64.616237999999996</v>
      </c>
      <c r="BM102" s="58">
        <f t="shared" ref="BM102" si="651">BM101+BL102</f>
        <v>64.616237999999996</v>
      </c>
      <c r="BN102" s="58">
        <f t="shared" ref="BN102" si="652">BN101+BM102</f>
        <v>64.616237999999996</v>
      </c>
      <c r="BO102" s="58">
        <f t="shared" ref="BO102" si="653">BO101+BN102</f>
        <v>64.616237999999996</v>
      </c>
      <c r="BP102" s="58">
        <f t="shared" ref="BP102" si="654">BP101+BO102</f>
        <v>64.616237999999996</v>
      </c>
      <c r="BQ102" s="58">
        <f t="shared" ref="BQ102" si="655">BQ101+BP102</f>
        <v>64.616237999999996</v>
      </c>
      <c r="BR102" s="58">
        <f t="shared" ref="BR102" si="656">BR101+BQ102</f>
        <v>64.616237999999996</v>
      </c>
      <c r="BS102" s="58">
        <f t="shared" ref="BS102" si="657">BS101+BR102</f>
        <v>64.616237999999996</v>
      </c>
      <c r="BT102" s="58">
        <f t="shared" ref="BT102" si="658">BT101+BS102</f>
        <v>64.616237999999996</v>
      </c>
      <c r="BU102" s="58">
        <f t="shared" ref="BU102" si="659">BU101+BT102</f>
        <v>64.616237999999996</v>
      </c>
      <c r="BV102" s="58">
        <f t="shared" ref="BV102" si="660">BV101+BU102</f>
        <v>64.616237999999996</v>
      </c>
      <c r="BW102" s="58">
        <f t="shared" ref="BW102" si="661">BW101+BV102</f>
        <v>64.616237999999996</v>
      </c>
      <c r="BX102" s="58">
        <f t="shared" ref="BX102" si="662">BX101+BW102</f>
        <v>64.616237999999996</v>
      </c>
      <c r="BY102" s="58">
        <f t="shared" ref="BY102" si="663">BY101+BX102</f>
        <v>64.616237999999996</v>
      </c>
      <c r="BZ102" s="58">
        <f t="shared" ref="BZ102" si="664">BZ101+BY102</f>
        <v>64.616237999999996</v>
      </c>
      <c r="CA102" s="58">
        <f t="shared" ref="CA102" si="665">CA101+BZ102</f>
        <v>64.616237999999996</v>
      </c>
      <c r="CB102" s="58">
        <f t="shared" ref="CB102" si="666">CB101+CA102</f>
        <v>64.616237999999996</v>
      </c>
      <c r="CC102" s="58">
        <f t="shared" ref="CC102" si="667">CC101+CB102</f>
        <v>76.088528249999996</v>
      </c>
      <c r="CD102" s="58">
        <f t="shared" ref="CD102" si="668">CD101+CC102</f>
        <v>76.088528249999996</v>
      </c>
      <c r="CE102" s="58">
        <f t="shared" ref="CE102" si="669">CE101+CD102</f>
        <v>76.088528249999996</v>
      </c>
      <c r="CF102" s="58">
        <f t="shared" ref="CF102" si="670">CF101+CE102</f>
        <v>76.088528249999996</v>
      </c>
      <c r="CG102" s="58">
        <f t="shared" ref="CG102" si="671">CG101+CF102</f>
        <v>76.088528249999996</v>
      </c>
      <c r="CH102" s="58">
        <f t="shared" ref="CH102" si="672">CH101+CG102</f>
        <v>110.505399</v>
      </c>
      <c r="CI102" s="58">
        <f t="shared" ref="CI102" si="673">CI101+CH102</f>
        <v>110.505399</v>
      </c>
      <c r="CJ102" s="58">
        <f t="shared" ref="CJ102" si="674">CJ101+CI102</f>
        <v>110.505399</v>
      </c>
      <c r="CK102" s="58">
        <f t="shared" ref="CK102" si="675">CK101+CJ102</f>
        <v>110.505399</v>
      </c>
      <c r="CL102" s="58">
        <f t="shared" ref="CL102" si="676">CL101+CK102</f>
        <v>110.505399</v>
      </c>
      <c r="CM102" s="58">
        <f t="shared" ref="CM102" si="677">CM101+CL102</f>
        <v>110.505399</v>
      </c>
      <c r="CN102" s="58"/>
      <c r="CO102" s="58"/>
      <c r="CP102" s="58"/>
      <c r="CQ102" s="58"/>
      <c r="CR102" s="58"/>
      <c r="CS102" s="58"/>
      <c r="CT102" s="58"/>
      <c r="CU102" s="58"/>
      <c r="CV102" s="58"/>
      <c r="CW102" s="58"/>
      <c r="CX102" s="58"/>
      <c r="CY102" s="58"/>
      <c r="CZ102" s="58"/>
      <c r="DA102" s="58"/>
      <c r="DB102" s="58"/>
      <c r="DC102" s="58"/>
      <c r="DD102" s="58"/>
      <c r="DE102" s="58"/>
      <c r="DF102" s="58"/>
      <c r="DG102" s="81"/>
      <c r="DH102" s="58"/>
      <c r="DI102" s="58"/>
      <c r="DJ102" s="58"/>
      <c r="DK102" s="58"/>
      <c r="DL102" s="49"/>
    </row>
    <row r="103" spans="1:116" s="92" customFormat="1" x14ac:dyDescent="0.25">
      <c r="A103" s="158"/>
      <c r="B103" s="138"/>
      <c r="C103" s="141"/>
      <c r="D103" s="150"/>
      <c r="E103" s="150"/>
      <c r="F103" s="144"/>
      <c r="G103" s="28" t="s">
        <v>231</v>
      </c>
      <c r="H103" s="29" t="s">
        <v>54</v>
      </c>
      <c r="I103" s="48"/>
      <c r="J103" s="49"/>
      <c r="K103" s="49"/>
      <c r="L103" s="49"/>
      <c r="M103" s="49"/>
      <c r="N103" s="49"/>
      <c r="O103" s="49"/>
      <c r="P103" s="58"/>
      <c r="Q103" s="58"/>
      <c r="R103" s="58"/>
      <c r="S103" s="58"/>
      <c r="T103" s="81"/>
      <c r="U103" s="58"/>
      <c r="V103" s="58"/>
      <c r="W103" s="58"/>
      <c r="X103" s="58"/>
      <c r="Y103" s="81"/>
      <c r="Z103" s="58"/>
      <c r="AA103" s="58"/>
      <c r="AB103" s="58"/>
      <c r="AC103" s="58"/>
      <c r="AD103" s="49"/>
      <c r="AE103" s="58">
        <f>AD102</f>
        <v>21.538746</v>
      </c>
      <c r="AF103" s="58">
        <f t="shared" ref="AF103:CH103" si="678">AE102</f>
        <v>21.538746</v>
      </c>
      <c r="AG103" s="58">
        <f t="shared" si="678"/>
        <v>21.538746</v>
      </c>
      <c r="AH103" s="58">
        <f t="shared" si="678"/>
        <v>21.538746</v>
      </c>
      <c r="AI103" s="49">
        <f t="shared" si="678"/>
        <v>21.538746</v>
      </c>
      <c r="AJ103" s="58">
        <f t="shared" si="678"/>
        <v>43.077491999999999</v>
      </c>
      <c r="AK103" s="58">
        <f t="shared" si="678"/>
        <v>43.077491999999999</v>
      </c>
      <c r="AL103" s="58">
        <f t="shared" si="678"/>
        <v>43.077491999999999</v>
      </c>
      <c r="AM103" s="58">
        <f t="shared" si="678"/>
        <v>43.077491999999999</v>
      </c>
      <c r="AN103" s="58">
        <f t="shared" si="678"/>
        <v>43.077491999999999</v>
      </c>
      <c r="AO103" s="81">
        <f t="shared" si="678"/>
        <v>43.077491999999999</v>
      </c>
      <c r="AP103" s="58">
        <f t="shared" si="678"/>
        <v>64.616237999999996</v>
      </c>
      <c r="AQ103" s="58">
        <f t="shared" si="678"/>
        <v>64.616237999999996</v>
      </c>
      <c r="AR103" s="58">
        <f t="shared" si="678"/>
        <v>64.616237999999996</v>
      </c>
      <c r="AS103" s="58">
        <f t="shared" si="678"/>
        <v>64.616237999999996</v>
      </c>
      <c r="AT103" s="58">
        <f t="shared" si="678"/>
        <v>64.616237999999996</v>
      </c>
      <c r="AU103" s="58">
        <f t="shared" si="678"/>
        <v>64.616237999999996</v>
      </c>
      <c r="AV103" s="49">
        <f t="shared" si="678"/>
        <v>64.616237999999996</v>
      </c>
      <c r="AW103" s="58">
        <f t="shared" si="678"/>
        <v>64.616237999999996</v>
      </c>
      <c r="AX103" s="58">
        <f t="shared" si="678"/>
        <v>64.616237999999996</v>
      </c>
      <c r="AY103" s="58">
        <f t="shared" si="678"/>
        <v>64.616237999999996</v>
      </c>
      <c r="AZ103" s="58">
        <f t="shared" si="678"/>
        <v>64.616237999999996</v>
      </c>
      <c r="BA103" s="58">
        <f t="shared" si="678"/>
        <v>64.616237999999996</v>
      </c>
      <c r="BB103" s="49">
        <f t="shared" si="678"/>
        <v>64.616237999999996</v>
      </c>
      <c r="BC103" s="58">
        <f t="shared" si="678"/>
        <v>64.616237999999996</v>
      </c>
      <c r="BD103" s="58">
        <f t="shared" si="678"/>
        <v>64.616237999999996</v>
      </c>
      <c r="BE103" s="58">
        <f t="shared" si="678"/>
        <v>64.616237999999996</v>
      </c>
      <c r="BF103" s="58">
        <f t="shared" si="678"/>
        <v>64.616237999999996</v>
      </c>
      <c r="BG103" s="81">
        <f t="shared" si="678"/>
        <v>64.616237999999996</v>
      </c>
      <c r="BH103" s="58">
        <f t="shared" si="678"/>
        <v>64.616237999999996</v>
      </c>
      <c r="BI103" s="58">
        <f t="shared" si="678"/>
        <v>64.616237999999996</v>
      </c>
      <c r="BJ103" s="58">
        <f t="shared" si="678"/>
        <v>64.616237999999996</v>
      </c>
      <c r="BK103" s="58">
        <f t="shared" si="678"/>
        <v>64.616237999999996</v>
      </c>
      <c r="BL103" s="81">
        <f t="shared" si="678"/>
        <v>64.616237999999996</v>
      </c>
      <c r="BM103" s="58">
        <f t="shared" si="678"/>
        <v>64.616237999999996</v>
      </c>
      <c r="BN103" s="58">
        <f t="shared" si="678"/>
        <v>64.616237999999996</v>
      </c>
      <c r="BO103" s="58">
        <f t="shared" si="678"/>
        <v>64.616237999999996</v>
      </c>
      <c r="BP103" s="58">
        <f t="shared" si="678"/>
        <v>64.616237999999996</v>
      </c>
      <c r="BQ103" s="58">
        <f t="shared" si="678"/>
        <v>64.616237999999996</v>
      </c>
      <c r="BR103" s="58">
        <f t="shared" si="678"/>
        <v>64.616237999999996</v>
      </c>
      <c r="BS103" s="58">
        <f t="shared" si="678"/>
        <v>64.616237999999996</v>
      </c>
      <c r="BT103" s="58">
        <f t="shared" si="678"/>
        <v>64.616237999999996</v>
      </c>
      <c r="BU103" s="58">
        <f t="shared" si="678"/>
        <v>64.616237999999996</v>
      </c>
      <c r="BV103" s="81">
        <f t="shared" si="678"/>
        <v>64.616237999999996</v>
      </c>
      <c r="BW103" s="58">
        <f t="shared" si="678"/>
        <v>64.616237999999996</v>
      </c>
      <c r="BX103" s="58">
        <f t="shared" si="678"/>
        <v>64.616237999999996</v>
      </c>
      <c r="BY103" s="58">
        <f t="shared" si="678"/>
        <v>64.616237999999996</v>
      </c>
      <c r="BZ103" s="58">
        <f t="shared" si="678"/>
        <v>64.616237999999996</v>
      </c>
      <c r="CA103" s="58">
        <f t="shared" si="678"/>
        <v>64.616237999999996</v>
      </c>
      <c r="CB103" s="58">
        <f t="shared" si="678"/>
        <v>64.616237999999996</v>
      </c>
      <c r="CC103" s="49">
        <f t="shared" si="678"/>
        <v>64.616237999999996</v>
      </c>
      <c r="CD103" s="58">
        <f t="shared" si="678"/>
        <v>76.088528249999996</v>
      </c>
      <c r="CE103" s="58">
        <f t="shared" si="678"/>
        <v>76.088528249999996</v>
      </c>
      <c r="CF103" s="58">
        <f t="shared" si="678"/>
        <v>76.088528249999996</v>
      </c>
      <c r="CG103" s="58">
        <f t="shared" si="678"/>
        <v>76.088528249999996</v>
      </c>
      <c r="CH103" s="81">
        <f t="shared" si="678"/>
        <v>76.088528249999996</v>
      </c>
      <c r="CI103" s="58">
        <f t="shared" ref="CI103" si="679">CH102</f>
        <v>110.505399</v>
      </c>
      <c r="CJ103" s="58">
        <f t="shared" ref="CJ103" si="680">CI102</f>
        <v>110.505399</v>
      </c>
      <c r="CK103" s="58">
        <f t="shared" ref="CK103" si="681">CJ102</f>
        <v>110.505399</v>
      </c>
      <c r="CL103" s="58">
        <f t="shared" ref="CL103" si="682">CK102</f>
        <v>110.505399</v>
      </c>
      <c r="CM103" s="81">
        <f t="shared" ref="CM103" si="683">CL102</f>
        <v>110.505399</v>
      </c>
      <c r="CN103" s="58"/>
      <c r="CO103" s="58"/>
      <c r="CP103" s="58"/>
      <c r="CQ103" s="58"/>
      <c r="CR103" s="81"/>
      <c r="CS103" s="58"/>
      <c r="CT103" s="58"/>
      <c r="CU103" s="58"/>
      <c r="CV103" s="58"/>
      <c r="CW103" s="81"/>
      <c r="CX103" s="58"/>
      <c r="CY103" s="58"/>
      <c r="CZ103" s="58"/>
      <c r="DA103" s="58"/>
      <c r="DB103" s="81"/>
      <c r="DC103" s="58"/>
      <c r="DD103" s="58"/>
      <c r="DE103" s="58"/>
      <c r="DF103" s="58"/>
      <c r="DG103" s="81"/>
      <c r="DH103" s="58"/>
      <c r="DI103" s="58"/>
      <c r="DJ103" s="58"/>
      <c r="DK103" s="58"/>
      <c r="DL103" s="49"/>
    </row>
    <row r="104" spans="1:116" s="92" customFormat="1" x14ac:dyDescent="0.25">
      <c r="A104" s="158"/>
      <c r="B104" s="138"/>
      <c r="C104" s="141"/>
      <c r="D104" s="140"/>
      <c r="E104" s="140"/>
      <c r="F104" s="144"/>
      <c r="G104" s="28" t="s">
        <v>128</v>
      </c>
      <c r="H104" s="29" t="s">
        <v>54</v>
      </c>
      <c r="I104" s="48"/>
      <c r="J104" s="49"/>
      <c r="K104" s="49"/>
      <c r="L104" s="49"/>
      <c r="M104" s="49"/>
      <c r="N104" s="49"/>
      <c r="O104" s="49"/>
      <c r="P104" s="58"/>
      <c r="Q104" s="58"/>
      <c r="R104" s="58"/>
      <c r="S104" s="58"/>
      <c r="T104" s="81"/>
      <c r="U104" s="58"/>
      <c r="V104" s="58"/>
      <c r="W104" s="58"/>
      <c r="X104" s="58"/>
      <c r="Y104" s="81"/>
      <c r="Z104" s="58"/>
      <c r="AA104" s="58"/>
      <c r="AB104" s="58"/>
      <c r="AC104" s="58"/>
      <c r="AD104" s="49"/>
      <c r="AE104" s="58">
        <f>AD102</f>
        <v>21.538746</v>
      </c>
      <c r="AF104" s="58">
        <f t="shared" ref="AF104:CM104" si="684">AE102</f>
        <v>21.538746</v>
      </c>
      <c r="AG104" s="58">
        <f t="shared" si="684"/>
        <v>21.538746</v>
      </c>
      <c r="AH104" s="58">
        <f t="shared" si="684"/>
        <v>21.538746</v>
      </c>
      <c r="AI104" s="49">
        <f t="shared" si="684"/>
        <v>21.538746</v>
      </c>
      <c r="AJ104" s="58">
        <f t="shared" si="684"/>
        <v>43.077491999999999</v>
      </c>
      <c r="AK104" s="58">
        <f t="shared" si="684"/>
        <v>43.077491999999999</v>
      </c>
      <c r="AL104" s="58">
        <f t="shared" si="684"/>
        <v>43.077491999999999</v>
      </c>
      <c r="AM104" s="58">
        <f t="shared" si="684"/>
        <v>43.077491999999999</v>
      </c>
      <c r="AN104" s="58">
        <f t="shared" si="684"/>
        <v>43.077491999999999</v>
      </c>
      <c r="AO104" s="81">
        <f t="shared" si="684"/>
        <v>43.077491999999999</v>
      </c>
      <c r="AP104" s="58">
        <f t="shared" si="684"/>
        <v>64.616237999999996</v>
      </c>
      <c r="AQ104" s="58">
        <f t="shared" si="684"/>
        <v>64.616237999999996</v>
      </c>
      <c r="AR104" s="58">
        <f t="shared" si="684"/>
        <v>64.616237999999996</v>
      </c>
      <c r="AS104" s="58">
        <f t="shared" si="684"/>
        <v>64.616237999999996</v>
      </c>
      <c r="AT104" s="58">
        <f t="shared" si="684"/>
        <v>64.616237999999996</v>
      </c>
      <c r="AU104" s="58">
        <f t="shared" si="684"/>
        <v>64.616237999999996</v>
      </c>
      <c r="AV104" s="49">
        <f t="shared" si="684"/>
        <v>64.616237999999996</v>
      </c>
      <c r="AW104" s="58">
        <f t="shared" si="684"/>
        <v>64.616237999999996</v>
      </c>
      <c r="AX104" s="58">
        <f t="shared" si="684"/>
        <v>64.616237999999996</v>
      </c>
      <c r="AY104" s="58">
        <f t="shared" si="684"/>
        <v>64.616237999999996</v>
      </c>
      <c r="AZ104" s="58">
        <f t="shared" si="684"/>
        <v>64.616237999999996</v>
      </c>
      <c r="BA104" s="58">
        <f t="shared" si="684"/>
        <v>64.616237999999996</v>
      </c>
      <c r="BB104" s="49">
        <f t="shared" si="684"/>
        <v>64.616237999999996</v>
      </c>
      <c r="BC104" s="58">
        <f t="shared" si="684"/>
        <v>64.616237999999996</v>
      </c>
      <c r="BD104" s="58">
        <f t="shared" si="684"/>
        <v>64.616237999999996</v>
      </c>
      <c r="BE104" s="58">
        <f t="shared" si="684"/>
        <v>64.616237999999996</v>
      </c>
      <c r="BF104" s="58">
        <f t="shared" si="684"/>
        <v>64.616237999999996</v>
      </c>
      <c r="BG104" s="81">
        <f t="shared" si="684"/>
        <v>64.616237999999996</v>
      </c>
      <c r="BH104" s="58">
        <f t="shared" si="684"/>
        <v>64.616237999999996</v>
      </c>
      <c r="BI104" s="58">
        <f t="shared" si="684"/>
        <v>64.616237999999996</v>
      </c>
      <c r="BJ104" s="58">
        <f t="shared" si="684"/>
        <v>64.616237999999996</v>
      </c>
      <c r="BK104" s="58">
        <f t="shared" si="684"/>
        <v>64.616237999999996</v>
      </c>
      <c r="BL104" s="81">
        <f t="shared" si="684"/>
        <v>64.616237999999996</v>
      </c>
      <c r="BM104" s="58">
        <f t="shared" si="684"/>
        <v>64.616237999999996</v>
      </c>
      <c r="BN104" s="58">
        <f t="shared" si="684"/>
        <v>64.616237999999996</v>
      </c>
      <c r="BO104" s="58">
        <f t="shared" si="684"/>
        <v>64.616237999999996</v>
      </c>
      <c r="BP104" s="58">
        <f t="shared" si="684"/>
        <v>64.616237999999996</v>
      </c>
      <c r="BQ104" s="58">
        <f t="shared" si="684"/>
        <v>64.616237999999996</v>
      </c>
      <c r="BR104" s="58">
        <f t="shared" si="684"/>
        <v>64.616237999999996</v>
      </c>
      <c r="BS104" s="58">
        <f t="shared" si="684"/>
        <v>64.616237999999996</v>
      </c>
      <c r="BT104" s="58">
        <f t="shared" si="684"/>
        <v>64.616237999999996</v>
      </c>
      <c r="BU104" s="58">
        <f t="shared" si="684"/>
        <v>64.616237999999996</v>
      </c>
      <c r="BV104" s="81">
        <f t="shared" si="684"/>
        <v>64.616237999999996</v>
      </c>
      <c r="BW104" s="58">
        <f t="shared" si="684"/>
        <v>64.616237999999996</v>
      </c>
      <c r="BX104" s="58">
        <f t="shared" si="684"/>
        <v>64.616237999999996</v>
      </c>
      <c r="BY104" s="58">
        <f t="shared" si="684"/>
        <v>64.616237999999996</v>
      </c>
      <c r="BZ104" s="58">
        <f t="shared" si="684"/>
        <v>64.616237999999996</v>
      </c>
      <c r="CA104" s="58">
        <f t="shared" si="684"/>
        <v>64.616237999999996</v>
      </c>
      <c r="CB104" s="58">
        <f t="shared" si="684"/>
        <v>64.616237999999996</v>
      </c>
      <c r="CC104" s="49">
        <f t="shared" si="684"/>
        <v>64.616237999999996</v>
      </c>
      <c r="CD104" s="58">
        <f t="shared" si="684"/>
        <v>76.088528249999996</v>
      </c>
      <c r="CE104" s="58">
        <f t="shared" si="684"/>
        <v>76.088528249999996</v>
      </c>
      <c r="CF104" s="58">
        <f t="shared" si="684"/>
        <v>76.088528249999996</v>
      </c>
      <c r="CG104" s="58">
        <f t="shared" si="684"/>
        <v>76.088528249999996</v>
      </c>
      <c r="CH104" s="81">
        <f t="shared" si="684"/>
        <v>76.088528249999996</v>
      </c>
      <c r="CI104" s="58">
        <f t="shared" si="684"/>
        <v>110.505399</v>
      </c>
      <c r="CJ104" s="58">
        <f t="shared" si="684"/>
        <v>110.505399</v>
      </c>
      <c r="CK104" s="58">
        <f t="shared" si="684"/>
        <v>110.505399</v>
      </c>
      <c r="CL104" s="58">
        <f t="shared" si="684"/>
        <v>110.505399</v>
      </c>
      <c r="CM104" s="81">
        <f t="shared" si="684"/>
        <v>110.505399</v>
      </c>
      <c r="CN104" s="58"/>
      <c r="CO104" s="58"/>
      <c r="CP104" s="58"/>
      <c r="CQ104" s="58"/>
      <c r="CR104" s="81"/>
      <c r="CS104" s="58"/>
      <c r="CT104" s="58"/>
      <c r="CU104" s="58"/>
      <c r="CV104" s="58"/>
      <c r="CW104" s="81"/>
      <c r="CX104" s="58"/>
      <c r="CY104" s="58"/>
      <c r="CZ104" s="58"/>
      <c r="DA104" s="58"/>
      <c r="DB104" s="81"/>
      <c r="DC104" s="58"/>
      <c r="DD104" s="58"/>
      <c r="DE104" s="58"/>
      <c r="DF104" s="58"/>
      <c r="DG104" s="81"/>
      <c r="DH104" s="58"/>
      <c r="DI104" s="58"/>
      <c r="DJ104" s="58"/>
      <c r="DK104" s="58"/>
      <c r="DL104" s="49"/>
    </row>
    <row r="105" spans="1:116" s="92" customFormat="1" x14ac:dyDescent="0.25">
      <c r="A105" s="158"/>
      <c r="B105" s="138"/>
      <c r="C105" s="141"/>
      <c r="D105" s="141" t="s">
        <v>185</v>
      </c>
      <c r="E105" s="141">
        <v>21.538738896800002</v>
      </c>
      <c r="F105" s="144"/>
      <c r="G105" s="28" t="s">
        <v>237</v>
      </c>
      <c r="H105" s="29" t="s">
        <v>57</v>
      </c>
      <c r="I105" s="48"/>
      <c r="J105" s="49"/>
      <c r="K105" s="49"/>
      <c r="L105" s="49"/>
      <c r="M105" s="49"/>
      <c r="N105" s="49"/>
      <c r="O105" s="49"/>
      <c r="P105" s="58"/>
      <c r="Q105" s="58"/>
      <c r="R105" s="58"/>
      <c r="S105" s="58"/>
      <c r="T105" s="81"/>
      <c r="U105" s="58"/>
      <c r="V105" s="58"/>
      <c r="W105" s="58"/>
      <c r="X105" s="58"/>
      <c r="Y105" s="81"/>
      <c r="Z105" s="58"/>
      <c r="AA105" s="58"/>
      <c r="AB105" s="58"/>
      <c r="AC105" s="58"/>
      <c r="AD105" s="49"/>
      <c r="AE105" s="58"/>
      <c r="AF105" s="58"/>
      <c r="AG105" s="58"/>
      <c r="AH105" s="58"/>
      <c r="AI105" s="49"/>
      <c r="AJ105" s="58">
        <f>AE104</f>
        <v>21.538746</v>
      </c>
      <c r="AK105" s="58">
        <f t="shared" ref="AK105:CR105" si="685">AF104</f>
        <v>21.538746</v>
      </c>
      <c r="AL105" s="58">
        <f t="shared" si="685"/>
        <v>21.538746</v>
      </c>
      <c r="AM105" s="58">
        <f t="shared" si="685"/>
        <v>21.538746</v>
      </c>
      <c r="AN105" s="58">
        <f t="shared" si="685"/>
        <v>21.538746</v>
      </c>
      <c r="AO105" s="81">
        <f t="shared" si="685"/>
        <v>43.077491999999999</v>
      </c>
      <c r="AP105" s="58">
        <f t="shared" si="685"/>
        <v>43.077491999999999</v>
      </c>
      <c r="AQ105" s="58">
        <f t="shared" si="685"/>
        <v>43.077491999999999</v>
      </c>
      <c r="AR105" s="58">
        <f t="shared" si="685"/>
        <v>43.077491999999999</v>
      </c>
      <c r="AS105" s="58">
        <f t="shared" si="685"/>
        <v>43.077491999999999</v>
      </c>
      <c r="AT105" s="58">
        <f t="shared" si="685"/>
        <v>43.077491999999999</v>
      </c>
      <c r="AU105" s="58">
        <f t="shared" si="685"/>
        <v>64.616237999999996</v>
      </c>
      <c r="AV105" s="49">
        <f t="shared" si="685"/>
        <v>64.616237999999996</v>
      </c>
      <c r="AW105" s="58">
        <f t="shared" si="685"/>
        <v>64.616237999999996</v>
      </c>
      <c r="AX105" s="58">
        <f t="shared" si="685"/>
        <v>64.616237999999996</v>
      </c>
      <c r="AY105" s="58">
        <f t="shared" si="685"/>
        <v>64.616237999999996</v>
      </c>
      <c r="AZ105" s="58">
        <f t="shared" si="685"/>
        <v>64.616237999999996</v>
      </c>
      <c r="BA105" s="58">
        <f t="shared" si="685"/>
        <v>64.616237999999996</v>
      </c>
      <c r="BB105" s="49">
        <f t="shared" si="685"/>
        <v>64.616237999999996</v>
      </c>
      <c r="BC105" s="58">
        <f t="shared" si="685"/>
        <v>64.616237999999996</v>
      </c>
      <c r="BD105" s="58">
        <f t="shared" si="685"/>
        <v>64.616237999999996</v>
      </c>
      <c r="BE105" s="58">
        <f t="shared" si="685"/>
        <v>64.616237999999996</v>
      </c>
      <c r="BF105" s="58">
        <f t="shared" si="685"/>
        <v>64.616237999999996</v>
      </c>
      <c r="BG105" s="81">
        <f t="shared" si="685"/>
        <v>64.616237999999996</v>
      </c>
      <c r="BH105" s="58">
        <f t="shared" si="685"/>
        <v>64.616237999999996</v>
      </c>
      <c r="BI105" s="58">
        <f t="shared" si="685"/>
        <v>64.616237999999996</v>
      </c>
      <c r="BJ105" s="58">
        <f t="shared" si="685"/>
        <v>64.616237999999996</v>
      </c>
      <c r="BK105" s="58">
        <f t="shared" si="685"/>
        <v>64.616237999999996</v>
      </c>
      <c r="BL105" s="81">
        <f t="shared" si="685"/>
        <v>64.616237999999996</v>
      </c>
      <c r="BM105" s="58">
        <f t="shared" si="685"/>
        <v>64.616237999999996</v>
      </c>
      <c r="BN105" s="58">
        <f t="shared" si="685"/>
        <v>64.616237999999996</v>
      </c>
      <c r="BO105" s="58">
        <f t="shared" si="685"/>
        <v>64.616237999999996</v>
      </c>
      <c r="BP105" s="58">
        <f t="shared" si="685"/>
        <v>64.616237999999996</v>
      </c>
      <c r="BQ105" s="58">
        <f t="shared" si="685"/>
        <v>64.616237999999996</v>
      </c>
      <c r="BR105" s="58">
        <f t="shared" si="685"/>
        <v>64.616237999999996</v>
      </c>
      <c r="BS105" s="58">
        <f t="shared" si="685"/>
        <v>64.616237999999996</v>
      </c>
      <c r="BT105" s="58">
        <f t="shared" si="685"/>
        <v>64.616237999999996</v>
      </c>
      <c r="BU105" s="58">
        <f t="shared" si="685"/>
        <v>64.616237999999996</v>
      </c>
      <c r="BV105" s="81">
        <f t="shared" si="685"/>
        <v>64.616237999999996</v>
      </c>
      <c r="BW105" s="58">
        <f t="shared" si="685"/>
        <v>64.616237999999996</v>
      </c>
      <c r="BX105" s="58">
        <f t="shared" si="685"/>
        <v>64.616237999999996</v>
      </c>
      <c r="BY105" s="58">
        <f t="shared" si="685"/>
        <v>64.616237999999996</v>
      </c>
      <c r="BZ105" s="58">
        <f t="shared" si="685"/>
        <v>64.616237999999996</v>
      </c>
      <c r="CA105" s="58">
        <f t="shared" si="685"/>
        <v>64.616237999999996</v>
      </c>
      <c r="CB105" s="58">
        <f t="shared" si="685"/>
        <v>64.616237999999996</v>
      </c>
      <c r="CC105" s="49">
        <f t="shared" si="685"/>
        <v>64.616237999999996</v>
      </c>
      <c r="CD105" s="58">
        <f t="shared" si="685"/>
        <v>64.616237999999996</v>
      </c>
      <c r="CE105" s="58">
        <f t="shared" si="685"/>
        <v>64.616237999999996</v>
      </c>
      <c r="CF105" s="58">
        <f t="shared" si="685"/>
        <v>64.616237999999996</v>
      </c>
      <c r="CG105" s="58">
        <f t="shared" si="685"/>
        <v>64.616237999999996</v>
      </c>
      <c r="CH105" s="81">
        <f t="shared" si="685"/>
        <v>64.616237999999996</v>
      </c>
      <c r="CI105" s="58">
        <f t="shared" si="685"/>
        <v>76.088528249999996</v>
      </c>
      <c r="CJ105" s="58">
        <f t="shared" si="685"/>
        <v>76.088528249999996</v>
      </c>
      <c r="CK105" s="58">
        <f t="shared" si="685"/>
        <v>76.088528249999996</v>
      </c>
      <c r="CL105" s="58">
        <f t="shared" si="685"/>
        <v>76.088528249999996</v>
      </c>
      <c r="CM105" s="81">
        <f t="shared" si="685"/>
        <v>76.088528249999996</v>
      </c>
      <c r="CN105" s="58">
        <f t="shared" si="685"/>
        <v>110.505399</v>
      </c>
      <c r="CO105" s="58">
        <f t="shared" si="685"/>
        <v>110.505399</v>
      </c>
      <c r="CP105" s="58">
        <f t="shared" si="685"/>
        <v>110.505399</v>
      </c>
      <c r="CQ105" s="58">
        <f t="shared" si="685"/>
        <v>110.505399</v>
      </c>
      <c r="CR105" s="81">
        <f t="shared" si="685"/>
        <v>110.505399</v>
      </c>
      <c r="CS105" s="58"/>
      <c r="CT105" s="58"/>
      <c r="CU105" s="58"/>
      <c r="CV105" s="58"/>
      <c r="CW105" s="81"/>
      <c r="CX105" s="58"/>
      <c r="CY105" s="58"/>
      <c r="CZ105" s="58"/>
      <c r="DA105" s="58"/>
      <c r="DB105" s="81"/>
      <c r="DC105" s="58"/>
      <c r="DD105" s="58"/>
      <c r="DE105" s="58"/>
      <c r="DF105" s="58"/>
      <c r="DG105" s="81"/>
      <c r="DH105" s="58"/>
      <c r="DI105" s="58"/>
      <c r="DJ105" s="58"/>
      <c r="DK105" s="58"/>
      <c r="DL105" s="49"/>
    </row>
    <row r="106" spans="1:116" s="92" customFormat="1" x14ac:dyDescent="0.25">
      <c r="A106" s="158"/>
      <c r="B106" s="138"/>
      <c r="C106" s="141"/>
      <c r="D106" s="141"/>
      <c r="E106" s="141"/>
      <c r="F106" s="144"/>
      <c r="G106" s="28" t="s">
        <v>232</v>
      </c>
      <c r="H106" s="29" t="s">
        <v>55</v>
      </c>
      <c r="I106" s="48"/>
      <c r="J106" s="49"/>
      <c r="K106" s="49"/>
      <c r="L106" s="49"/>
      <c r="M106" s="49"/>
      <c r="N106" s="49"/>
      <c r="O106" s="49"/>
      <c r="P106" s="58"/>
      <c r="Q106" s="58"/>
      <c r="R106" s="58"/>
      <c r="S106" s="58"/>
      <c r="T106" s="81"/>
      <c r="U106" s="58"/>
      <c r="V106" s="58"/>
      <c r="W106" s="58"/>
      <c r="X106" s="58"/>
      <c r="Y106" s="81"/>
      <c r="Z106" s="58"/>
      <c r="AA106" s="58"/>
      <c r="AB106" s="58"/>
      <c r="AC106" s="58"/>
      <c r="AD106" s="49"/>
      <c r="AE106" s="58"/>
      <c r="AF106" s="58"/>
      <c r="AG106" s="58"/>
      <c r="AH106" s="58"/>
      <c r="AI106" s="49"/>
      <c r="AJ106" s="58"/>
      <c r="AK106" s="58">
        <f>AJ105</f>
        <v>21.538746</v>
      </c>
      <c r="AL106" s="58">
        <f t="shared" ref="AL106" si="686">AK105</f>
        <v>21.538746</v>
      </c>
      <c r="AM106" s="58">
        <f t="shared" ref="AM106" si="687">AL105</f>
        <v>21.538746</v>
      </c>
      <c r="AN106" s="58">
        <f t="shared" ref="AN106" si="688">AM105</f>
        <v>21.538746</v>
      </c>
      <c r="AO106" s="81">
        <f t="shared" ref="AO106" si="689">AN105</f>
        <v>21.538746</v>
      </c>
      <c r="AP106" s="58">
        <f t="shared" ref="AP106" si="690">AO105</f>
        <v>43.077491999999999</v>
      </c>
      <c r="AQ106" s="58">
        <f t="shared" ref="AQ106" si="691">AP105</f>
        <v>43.077491999999999</v>
      </c>
      <c r="AR106" s="58">
        <f t="shared" ref="AR106" si="692">AQ105</f>
        <v>43.077491999999999</v>
      </c>
      <c r="AS106" s="58">
        <f t="shared" ref="AS106" si="693">AR105</f>
        <v>43.077491999999999</v>
      </c>
      <c r="AT106" s="58">
        <f t="shared" ref="AT106" si="694">AS105</f>
        <v>43.077491999999999</v>
      </c>
      <c r="AU106" s="58">
        <f t="shared" ref="AU106" si="695">AT105</f>
        <v>43.077491999999999</v>
      </c>
      <c r="AV106" s="49">
        <f t="shared" ref="AV106" si="696">AU105</f>
        <v>64.616237999999996</v>
      </c>
      <c r="AW106" s="58">
        <f t="shared" ref="AW106" si="697">AV105</f>
        <v>64.616237999999996</v>
      </c>
      <c r="AX106" s="58">
        <f t="shared" ref="AX106" si="698">AW105</f>
        <v>64.616237999999996</v>
      </c>
      <c r="AY106" s="58">
        <f t="shared" ref="AY106" si="699">AX105</f>
        <v>64.616237999999996</v>
      </c>
      <c r="AZ106" s="58">
        <f t="shared" ref="AZ106" si="700">AY105</f>
        <v>64.616237999999996</v>
      </c>
      <c r="BA106" s="58">
        <f t="shared" ref="BA106" si="701">AZ105</f>
        <v>64.616237999999996</v>
      </c>
      <c r="BB106" s="49">
        <f t="shared" ref="BB106" si="702">BA105</f>
        <v>64.616237999999996</v>
      </c>
      <c r="BC106" s="58">
        <f t="shared" ref="BC106" si="703">BB105</f>
        <v>64.616237999999996</v>
      </c>
      <c r="BD106" s="58">
        <f t="shared" ref="BD106" si="704">BC105</f>
        <v>64.616237999999996</v>
      </c>
      <c r="BE106" s="58">
        <f t="shared" ref="BE106" si="705">BD105</f>
        <v>64.616237999999996</v>
      </c>
      <c r="BF106" s="58">
        <f t="shared" ref="BF106" si="706">BE105</f>
        <v>64.616237999999996</v>
      </c>
      <c r="BG106" s="81">
        <f t="shared" ref="BG106" si="707">BF105</f>
        <v>64.616237999999996</v>
      </c>
      <c r="BH106" s="58">
        <f t="shared" ref="BH106" si="708">BG105</f>
        <v>64.616237999999996</v>
      </c>
      <c r="BI106" s="58">
        <f t="shared" ref="BI106" si="709">BH105</f>
        <v>64.616237999999996</v>
      </c>
      <c r="BJ106" s="58">
        <f t="shared" ref="BJ106" si="710">BI105</f>
        <v>64.616237999999996</v>
      </c>
      <c r="BK106" s="58">
        <f t="shared" ref="BK106" si="711">BJ105</f>
        <v>64.616237999999996</v>
      </c>
      <c r="BL106" s="81">
        <f t="shared" ref="BL106" si="712">BK105</f>
        <v>64.616237999999996</v>
      </c>
      <c r="BM106" s="58">
        <f t="shared" ref="BM106" si="713">BL105</f>
        <v>64.616237999999996</v>
      </c>
      <c r="BN106" s="58">
        <f t="shared" ref="BN106" si="714">BM105</f>
        <v>64.616237999999996</v>
      </c>
      <c r="BO106" s="58">
        <f t="shared" ref="BO106" si="715">BN105</f>
        <v>64.616237999999996</v>
      </c>
      <c r="BP106" s="58">
        <f t="shared" ref="BP106" si="716">BO105</f>
        <v>64.616237999999996</v>
      </c>
      <c r="BQ106" s="58">
        <f t="shared" ref="BQ106" si="717">BP105</f>
        <v>64.616237999999996</v>
      </c>
      <c r="BR106" s="58">
        <f t="shared" ref="BR106" si="718">BQ105</f>
        <v>64.616237999999996</v>
      </c>
      <c r="BS106" s="58">
        <f t="shared" ref="BS106" si="719">BR105</f>
        <v>64.616237999999996</v>
      </c>
      <c r="BT106" s="58">
        <f t="shared" ref="BT106" si="720">BS105</f>
        <v>64.616237999999996</v>
      </c>
      <c r="BU106" s="58">
        <f t="shared" ref="BU106" si="721">BT105</f>
        <v>64.616237999999996</v>
      </c>
      <c r="BV106" s="81">
        <f t="shared" ref="BV106" si="722">BU105</f>
        <v>64.616237999999996</v>
      </c>
      <c r="BW106" s="58">
        <f t="shared" ref="BW106" si="723">BV105</f>
        <v>64.616237999999996</v>
      </c>
      <c r="BX106" s="58">
        <f t="shared" ref="BX106" si="724">BW105</f>
        <v>64.616237999999996</v>
      </c>
      <c r="BY106" s="58">
        <f t="shared" ref="BY106" si="725">BX105</f>
        <v>64.616237999999996</v>
      </c>
      <c r="BZ106" s="58">
        <f t="shared" ref="BZ106" si="726">BY105</f>
        <v>64.616237999999996</v>
      </c>
      <c r="CA106" s="58">
        <f t="shared" ref="CA106" si="727">BZ105</f>
        <v>64.616237999999996</v>
      </c>
      <c r="CB106" s="58">
        <f t="shared" ref="CB106" si="728">CA105</f>
        <v>64.616237999999996</v>
      </c>
      <c r="CC106" s="49">
        <f t="shared" ref="CC106" si="729">CB105</f>
        <v>64.616237999999996</v>
      </c>
      <c r="CD106" s="58">
        <f t="shared" ref="CD106" si="730">CC105</f>
        <v>64.616237999999996</v>
      </c>
      <c r="CE106" s="58">
        <f t="shared" ref="CE106" si="731">CD105</f>
        <v>64.616237999999996</v>
      </c>
      <c r="CF106" s="58">
        <f t="shared" ref="CF106" si="732">CE105</f>
        <v>64.616237999999996</v>
      </c>
      <c r="CG106" s="58">
        <f t="shared" ref="CG106" si="733">CF105</f>
        <v>64.616237999999996</v>
      </c>
      <c r="CH106" s="81">
        <f t="shared" ref="CH106" si="734">CG105</f>
        <v>64.616237999999996</v>
      </c>
      <c r="CI106" s="58">
        <f t="shared" ref="CI106" si="735">CH105</f>
        <v>64.616237999999996</v>
      </c>
      <c r="CJ106" s="58">
        <f t="shared" ref="CJ106" si="736">CI105</f>
        <v>76.088528249999996</v>
      </c>
      <c r="CK106" s="58">
        <f t="shared" ref="CK106" si="737">CJ105</f>
        <v>76.088528249999996</v>
      </c>
      <c r="CL106" s="58">
        <f t="shared" ref="CL106" si="738">CK105</f>
        <v>76.088528249999996</v>
      </c>
      <c r="CM106" s="81">
        <f t="shared" ref="CM106" si="739">CL105</f>
        <v>76.088528249999996</v>
      </c>
      <c r="CN106" s="58">
        <f t="shared" ref="CN106" si="740">CM105</f>
        <v>76.088528249999996</v>
      </c>
      <c r="CO106" s="58">
        <f t="shared" ref="CO106" si="741">CN105</f>
        <v>110.505399</v>
      </c>
      <c r="CP106" s="58">
        <f t="shared" ref="CP106" si="742">CO105</f>
        <v>110.505399</v>
      </c>
      <c r="CQ106" s="58">
        <f t="shared" ref="CQ106" si="743">CP105</f>
        <v>110.505399</v>
      </c>
      <c r="CR106" s="81">
        <f t="shared" ref="CR106" si="744">CQ105</f>
        <v>110.505399</v>
      </c>
      <c r="CS106" s="58"/>
      <c r="CT106" s="58"/>
      <c r="CU106" s="58"/>
      <c r="CV106" s="58"/>
      <c r="CW106" s="81"/>
      <c r="CX106" s="58"/>
      <c r="CY106" s="58"/>
      <c r="CZ106" s="58"/>
      <c r="DA106" s="58"/>
      <c r="DB106" s="81"/>
      <c r="DC106" s="58"/>
      <c r="DD106" s="58"/>
      <c r="DE106" s="58"/>
      <c r="DF106" s="58"/>
      <c r="DG106" s="81"/>
      <c r="DH106" s="58"/>
      <c r="DI106" s="58"/>
      <c r="DJ106" s="58"/>
      <c r="DK106" s="58"/>
      <c r="DL106" s="49"/>
    </row>
    <row r="107" spans="1:116" s="92" customFormat="1" x14ac:dyDescent="0.25">
      <c r="A107" s="158"/>
      <c r="B107" s="138"/>
      <c r="C107" s="141"/>
      <c r="D107" s="141" t="s">
        <v>186</v>
      </c>
      <c r="E107" s="141">
        <v>21.538421075599999</v>
      </c>
      <c r="F107" s="144"/>
      <c r="G107" s="30" t="s">
        <v>126</v>
      </c>
      <c r="H107" s="31" t="s">
        <v>54</v>
      </c>
      <c r="I107" s="48"/>
      <c r="J107" s="49"/>
      <c r="K107" s="49"/>
      <c r="L107" s="49"/>
      <c r="M107" s="49"/>
      <c r="N107" s="49"/>
      <c r="O107" s="49"/>
      <c r="P107" s="58"/>
      <c r="Q107" s="58"/>
      <c r="R107" s="58"/>
      <c r="S107" s="58"/>
      <c r="T107" s="81"/>
      <c r="U107" s="58"/>
      <c r="V107" s="58"/>
      <c r="W107" s="58"/>
      <c r="X107" s="58"/>
      <c r="Y107" s="81"/>
      <c r="Z107" s="58"/>
      <c r="AA107" s="58"/>
      <c r="AB107" s="58"/>
      <c r="AC107" s="58"/>
      <c r="AD107" s="49"/>
      <c r="AE107" s="58"/>
      <c r="AF107" s="58"/>
      <c r="AG107" s="58"/>
      <c r="AH107" s="58"/>
      <c r="AI107" s="49"/>
      <c r="AJ107" s="58"/>
      <c r="AK107" s="58">
        <f t="shared" ref="AK107" si="745">AJ105</f>
        <v>21.538746</v>
      </c>
      <c r="AL107" s="58">
        <f t="shared" ref="AL107" si="746">AK105</f>
        <v>21.538746</v>
      </c>
      <c r="AM107" s="58">
        <f t="shared" ref="AM107" si="747">AL105</f>
        <v>21.538746</v>
      </c>
      <c r="AN107" s="58">
        <f t="shared" ref="AN107" si="748">AM105</f>
        <v>21.538746</v>
      </c>
      <c r="AO107" s="81">
        <f t="shared" ref="AO107" si="749">AN105</f>
        <v>21.538746</v>
      </c>
      <c r="AP107" s="58">
        <f t="shared" ref="AP107" si="750">AO105</f>
        <v>43.077491999999999</v>
      </c>
      <c r="AQ107" s="58">
        <f t="shared" ref="AQ107" si="751">AP105</f>
        <v>43.077491999999999</v>
      </c>
      <c r="AR107" s="58">
        <f t="shared" ref="AR107" si="752">AQ105</f>
        <v>43.077491999999999</v>
      </c>
      <c r="AS107" s="58">
        <f t="shared" ref="AS107" si="753">AR105</f>
        <v>43.077491999999999</v>
      </c>
      <c r="AT107" s="58">
        <f t="shared" ref="AT107" si="754">AS105</f>
        <v>43.077491999999999</v>
      </c>
      <c r="AU107" s="58">
        <f t="shared" ref="AU107" si="755">AT105</f>
        <v>43.077491999999999</v>
      </c>
      <c r="AV107" s="49">
        <f t="shared" ref="AV107" si="756">AU105</f>
        <v>64.616237999999996</v>
      </c>
      <c r="AW107" s="58">
        <f t="shared" ref="AW107" si="757">AV105</f>
        <v>64.616237999999996</v>
      </c>
      <c r="AX107" s="58">
        <f t="shared" ref="AX107" si="758">AW105</f>
        <v>64.616237999999996</v>
      </c>
      <c r="AY107" s="58">
        <f t="shared" ref="AY107" si="759">AX105</f>
        <v>64.616237999999996</v>
      </c>
      <c r="AZ107" s="58">
        <f t="shared" ref="AZ107" si="760">AY105</f>
        <v>64.616237999999996</v>
      </c>
      <c r="BA107" s="58">
        <f t="shared" ref="BA107" si="761">AZ105</f>
        <v>64.616237999999996</v>
      </c>
      <c r="BB107" s="49">
        <f t="shared" ref="BB107" si="762">BA105</f>
        <v>64.616237999999996</v>
      </c>
      <c r="BC107" s="58">
        <f t="shared" ref="BC107" si="763">BB105</f>
        <v>64.616237999999996</v>
      </c>
      <c r="BD107" s="58">
        <f t="shared" ref="BD107" si="764">BC105</f>
        <v>64.616237999999996</v>
      </c>
      <c r="BE107" s="58">
        <f t="shared" ref="BE107" si="765">BD105</f>
        <v>64.616237999999996</v>
      </c>
      <c r="BF107" s="58">
        <f t="shared" ref="BF107" si="766">BE105</f>
        <v>64.616237999999996</v>
      </c>
      <c r="BG107" s="81">
        <f t="shared" ref="BG107" si="767">BF105</f>
        <v>64.616237999999996</v>
      </c>
      <c r="BH107" s="58">
        <f t="shared" ref="BH107" si="768">BG105</f>
        <v>64.616237999999996</v>
      </c>
      <c r="BI107" s="58">
        <f t="shared" ref="BI107" si="769">BH105</f>
        <v>64.616237999999996</v>
      </c>
      <c r="BJ107" s="58">
        <f t="shared" ref="BJ107" si="770">BI105</f>
        <v>64.616237999999996</v>
      </c>
      <c r="BK107" s="58">
        <f t="shared" ref="BK107" si="771">BJ105</f>
        <v>64.616237999999996</v>
      </c>
      <c r="BL107" s="81">
        <f t="shared" ref="BL107" si="772">BK105</f>
        <v>64.616237999999996</v>
      </c>
      <c r="BM107" s="58">
        <f t="shared" ref="BM107" si="773">BL105</f>
        <v>64.616237999999996</v>
      </c>
      <c r="BN107" s="58">
        <f t="shared" ref="BN107" si="774">BM105</f>
        <v>64.616237999999996</v>
      </c>
      <c r="BO107" s="58">
        <f t="shared" ref="BO107" si="775">BN105</f>
        <v>64.616237999999996</v>
      </c>
      <c r="BP107" s="58">
        <f t="shared" ref="BP107" si="776">BO105</f>
        <v>64.616237999999996</v>
      </c>
      <c r="BQ107" s="58">
        <f t="shared" ref="BQ107" si="777">BP105</f>
        <v>64.616237999999996</v>
      </c>
      <c r="BR107" s="58">
        <f t="shared" ref="BR107" si="778">BQ105</f>
        <v>64.616237999999996</v>
      </c>
      <c r="BS107" s="58">
        <f t="shared" ref="BS107" si="779">BR105</f>
        <v>64.616237999999996</v>
      </c>
      <c r="BT107" s="58">
        <f t="shared" ref="BT107" si="780">BS105</f>
        <v>64.616237999999996</v>
      </c>
      <c r="BU107" s="58">
        <f t="shared" ref="BU107" si="781">BT105</f>
        <v>64.616237999999996</v>
      </c>
      <c r="BV107" s="81">
        <f t="shared" ref="BV107" si="782">BU105</f>
        <v>64.616237999999996</v>
      </c>
      <c r="BW107" s="58">
        <f t="shared" ref="BW107" si="783">BV105</f>
        <v>64.616237999999996</v>
      </c>
      <c r="BX107" s="58">
        <f t="shared" ref="BX107" si="784">BW105</f>
        <v>64.616237999999996</v>
      </c>
      <c r="BY107" s="58">
        <f t="shared" ref="BY107" si="785">BX105</f>
        <v>64.616237999999996</v>
      </c>
      <c r="BZ107" s="58">
        <f t="shared" ref="BZ107" si="786">BY105</f>
        <v>64.616237999999996</v>
      </c>
      <c r="CA107" s="58">
        <f t="shared" ref="CA107" si="787">BZ105</f>
        <v>64.616237999999996</v>
      </c>
      <c r="CB107" s="58">
        <f t="shared" ref="CB107" si="788">CA105</f>
        <v>64.616237999999996</v>
      </c>
      <c r="CC107" s="49">
        <f t="shared" ref="CC107" si="789">CB105</f>
        <v>64.616237999999996</v>
      </c>
      <c r="CD107" s="58">
        <f t="shared" ref="CD107" si="790">CC105</f>
        <v>64.616237999999996</v>
      </c>
      <c r="CE107" s="58">
        <f t="shared" ref="CE107" si="791">CD105</f>
        <v>64.616237999999996</v>
      </c>
      <c r="CF107" s="58">
        <f t="shared" ref="CF107" si="792">CE105</f>
        <v>64.616237999999996</v>
      </c>
      <c r="CG107" s="58">
        <f t="shared" ref="CG107" si="793">CF105</f>
        <v>64.616237999999996</v>
      </c>
      <c r="CH107" s="81">
        <f t="shared" ref="CH107" si="794">CG105</f>
        <v>64.616237999999996</v>
      </c>
      <c r="CI107" s="58">
        <f t="shared" ref="CI107" si="795">CH105</f>
        <v>64.616237999999996</v>
      </c>
      <c r="CJ107" s="58">
        <f t="shared" ref="CJ107" si="796">CI105</f>
        <v>76.088528249999996</v>
      </c>
      <c r="CK107" s="58">
        <f t="shared" ref="CK107" si="797">CJ105</f>
        <v>76.088528249999996</v>
      </c>
      <c r="CL107" s="58">
        <f t="shared" ref="CL107" si="798">CK105</f>
        <v>76.088528249999996</v>
      </c>
      <c r="CM107" s="81">
        <f t="shared" ref="CM107" si="799">CL105</f>
        <v>76.088528249999996</v>
      </c>
      <c r="CN107" s="58">
        <f t="shared" ref="CN107" si="800">CM105</f>
        <v>76.088528249999996</v>
      </c>
      <c r="CO107" s="58">
        <f t="shared" ref="CO107" si="801">CN105</f>
        <v>110.505399</v>
      </c>
      <c r="CP107" s="58">
        <f t="shared" ref="CP107" si="802">CO105</f>
        <v>110.505399</v>
      </c>
      <c r="CQ107" s="58">
        <f t="shared" ref="CQ107" si="803">CP105</f>
        <v>110.505399</v>
      </c>
      <c r="CR107" s="81">
        <f t="shared" ref="CR107" si="804">CQ105</f>
        <v>110.505399</v>
      </c>
      <c r="CS107" s="58"/>
      <c r="CT107" s="58"/>
      <c r="CU107" s="58"/>
      <c r="CV107" s="58"/>
      <c r="CW107" s="81"/>
      <c r="CX107" s="58"/>
      <c r="CY107" s="58"/>
      <c r="CZ107" s="58"/>
      <c r="DA107" s="58"/>
      <c r="DB107" s="81"/>
      <c r="DC107" s="58"/>
      <c r="DD107" s="58"/>
      <c r="DE107" s="58"/>
      <c r="DF107" s="58"/>
      <c r="DG107" s="81"/>
      <c r="DH107" s="58"/>
      <c r="DI107" s="58"/>
      <c r="DJ107" s="58"/>
      <c r="DK107" s="58"/>
      <c r="DL107" s="49"/>
    </row>
    <row r="108" spans="1:116" s="92" customFormat="1" x14ac:dyDescent="0.25">
      <c r="A108" s="158"/>
      <c r="B108" s="138"/>
      <c r="C108" s="141"/>
      <c r="D108" s="141"/>
      <c r="E108" s="141"/>
      <c r="F108" s="144"/>
      <c r="G108" s="30" t="s">
        <v>233</v>
      </c>
      <c r="H108" s="31" t="s">
        <v>56</v>
      </c>
      <c r="I108" s="48"/>
      <c r="J108" s="49"/>
      <c r="K108" s="49"/>
      <c r="L108" s="49"/>
      <c r="M108" s="49"/>
      <c r="N108" s="49"/>
      <c r="O108" s="49"/>
      <c r="P108" s="58"/>
      <c r="Q108" s="58"/>
      <c r="R108" s="58"/>
      <c r="S108" s="58"/>
      <c r="T108" s="81"/>
      <c r="U108" s="58"/>
      <c r="V108" s="58"/>
      <c r="W108" s="58"/>
      <c r="X108" s="58"/>
      <c r="Y108" s="81"/>
      <c r="Z108" s="58"/>
      <c r="AA108" s="58"/>
      <c r="AB108" s="58"/>
      <c r="AC108" s="58"/>
      <c r="AD108" s="49"/>
      <c r="AE108" s="58"/>
      <c r="AF108" s="58"/>
      <c r="AG108" s="58"/>
      <c r="AH108" s="58"/>
      <c r="AI108" s="49"/>
      <c r="AJ108" s="58"/>
      <c r="AK108" s="58"/>
      <c r="AL108" s="58">
        <f t="shared" ref="AL108" si="805">AK107</f>
        <v>21.538746</v>
      </c>
      <c r="AM108" s="58">
        <f t="shared" ref="AM108" si="806">AL107</f>
        <v>21.538746</v>
      </c>
      <c r="AN108" s="58">
        <f t="shared" ref="AN108" si="807">AM107</f>
        <v>21.538746</v>
      </c>
      <c r="AO108" s="81">
        <f t="shared" ref="AO108" si="808">AN107</f>
        <v>21.538746</v>
      </c>
      <c r="AP108" s="58">
        <f t="shared" ref="AP108" si="809">AO107</f>
        <v>21.538746</v>
      </c>
      <c r="AQ108" s="58">
        <f t="shared" ref="AQ108" si="810">AP107</f>
        <v>43.077491999999999</v>
      </c>
      <c r="AR108" s="58">
        <f t="shared" ref="AR108" si="811">AQ107</f>
        <v>43.077491999999999</v>
      </c>
      <c r="AS108" s="58">
        <f t="shared" ref="AS108" si="812">AR107</f>
        <v>43.077491999999999</v>
      </c>
      <c r="AT108" s="58">
        <f t="shared" ref="AT108" si="813">AS107</f>
        <v>43.077491999999999</v>
      </c>
      <c r="AU108" s="58">
        <f t="shared" ref="AU108" si="814">AT107</f>
        <v>43.077491999999999</v>
      </c>
      <c r="AV108" s="49">
        <f t="shared" ref="AV108" si="815">AU107</f>
        <v>43.077491999999999</v>
      </c>
      <c r="AW108" s="58">
        <f t="shared" ref="AW108" si="816">AV107</f>
        <v>64.616237999999996</v>
      </c>
      <c r="AX108" s="58">
        <f t="shared" ref="AX108" si="817">AW107</f>
        <v>64.616237999999996</v>
      </c>
      <c r="AY108" s="58">
        <f t="shared" ref="AY108" si="818">AX107</f>
        <v>64.616237999999996</v>
      </c>
      <c r="AZ108" s="58">
        <f t="shared" ref="AZ108" si="819">AY107</f>
        <v>64.616237999999996</v>
      </c>
      <c r="BA108" s="58">
        <f t="shared" ref="BA108" si="820">AZ107</f>
        <v>64.616237999999996</v>
      </c>
      <c r="BB108" s="49">
        <f t="shared" ref="BB108" si="821">BA107</f>
        <v>64.616237999999996</v>
      </c>
      <c r="BC108" s="58">
        <f t="shared" ref="BC108" si="822">BB107</f>
        <v>64.616237999999996</v>
      </c>
      <c r="BD108" s="58">
        <f t="shared" ref="BD108" si="823">BC107</f>
        <v>64.616237999999996</v>
      </c>
      <c r="BE108" s="58">
        <f t="shared" ref="BE108" si="824">BD107</f>
        <v>64.616237999999996</v>
      </c>
      <c r="BF108" s="58">
        <f t="shared" ref="BF108" si="825">BE107</f>
        <v>64.616237999999996</v>
      </c>
      <c r="BG108" s="81">
        <f t="shared" ref="BG108" si="826">BF107</f>
        <v>64.616237999999996</v>
      </c>
      <c r="BH108" s="58">
        <f t="shared" ref="BH108" si="827">BG107</f>
        <v>64.616237999999996</v>
      </c>
      <c r="BI108" s="58">
        <f t="shared" ref="BI108" si="828">BH107</f>
        <v>64.616237999999996</v>
      </c>
      <c r="BJ108" s="58">
        <f t="shared" ref="BJ108" si="829">BI107</f>
        <v>64.616237999999996</v>
      </c>
      <c r="BK108" s="58">
        <f t="shared" ref="BK108" si="830">BJ107</f>
        <v>64.616237999999996</v>
      </c>
      <c r="BL108" s="81">
        <f t="shared" ref="BL108" si="831">BK107</f>
        <v>64.616237999999996</v>
      </c>
      <c r="BM108" s="58">
        <f t="shared" ref="BM108" si="832">BL107</f>
        <v>64.616237999999996</v>
      </c>
      <c r="BN108" s="58">
        <f t="shared" ref="BN108" si="833">BM107</f>
        <v>64.616237999999996</v>
      </c>
      <c r="BO108" s="58">
        <f t="shared" ref="BO108" si="834">BN107</f>
        <v>64.616237999999996</v>
      </c>
      <c r="BP108" s="58">
        <f t="shared" ref="BP108" si="835">BO107</f>
        <v>64.616237999999996</v>
      </c>
      <c r="BQ108" s="58">
        <f t="shared" ref="BQ108" si="836">BP107</f>
        <v>64.616237999999996</v>
      </c>
      <c r="BR108" s="58">
        <f t="shared" ref="BR108" si="837">BQ107</f>
        <v>64.616237999999996</v>
      </c>
      <c r="BS108" s="58">
        <f t="shared" ref="BS108" si="838">BR107</f>
        <v>64.616237999999996</v>
      </c>
      <c r="BT108" s="58">
        <f t="shared" ref="BT108" si="839">BS107</f>
        <v>64.616237999999996</v>
      </c>
      <c r="BU108" s="58">
        <f t="shared" ref="BU108" si="840">BT107</f>
        <v>64.616237999999996</v>
      </c>
      <c r="BV108" s="81">
        <f t="shared" ref="BV108" si="841">BU107</f>
        <v>64.616237999999996</v>
      </c>
      <c r="BW108" s="58">
        <f t="shared" ref="BW108" si="842">BV107</f>
        <v>64.616237999999996</v>
      </c>
      <c r="BX108" s="58">
        <f t="shared" ref="BX108" si="843">BW107</f>
        <v>64.616237999999996</v>
      </c>
      <c r="BY108" s="58">
        <f t="shared" ref="BY108" si="844">BX107</f>
        <v>64.616237999999996</v>
      </c>
      <c r="BZ108" s="58">
        <f t="shared" ref="BZ108" si="845">BY107</f>
        <v>64.616237999999996</v>
      </c>
      <c r="CA108" s="58">
        <f t="shared" ref="CA108" si="846">BZ107</f>
        <v>64.616237999999996</v>
      </c>
      <c r="CB108" s="58">
        <f t="shared" ref="CB108" si="847">CA107</f>
        <v>64.616237999999996</v>
      </c>
      <c r="CC108" s="49">
        <f t="shared" ref="CC108" si="848">CB107</f>
        <v>64.616237999999996</v>
      </c>
      <c r="CD108" s="58">
        <f t="shared" ref="CD108" si="849">CC107</f>
        <v>64.616237999999996</v>
      </c>
      <c r="CE108" s="58">
        <f t="shared" ref="CE108" si="850">CD107</f>
        <v>64.616237999999996</v>
      </c>
      <c r="CF108" s="58">
        <f t="shared" ref="CF108" si="851">CE107</f>
        <v>64.616237999999996</v>
      </c>
      <c r="CG108" s="58">
        <f t="shared" ref="CG108" si="852">CF107</f>
        <v>64.616237999999996</v>
      </c>
      <c r="CH108" s="81">
        <f t="shared" ref="CH108" si="853">CG107</f>
        <v>64.616237999999996</v>
      </c>
      <c r="CI108" s="58">
        <f t="shared" ref="CI108" si="854">CH107</f>
        <v>64.616237999999996</v>
      </c>
      <c r="CJ108" s="58">
        <f t="shared" ref="CJ108" si="855">CI107</f>
        <v>64.616237999999996</v>
      </c>
      <c r="CK108" s="58">
        <f t="shared" ref="CK108" si="856">CJ107</f>
        <v>76.088528249999996</v>
      </c>
      <c r="CL108" s="58">
        <f t="shared" ref="CL108" si="857">CK107</f>
        <v>76.088528249999996</v>
      </c>
      <c r="CM108" s="81">
        <f t="shared" ref="CM108" si="858">CL107</f>
        <v>76.088528249999996</v>
      </c>
      <c r="CN108" s="58">
        <f t="shared" ref="CN108" si="859">CM107</f>
        <v>76.088528249999996</v>
      </c>
      <c r="CO108" s="58">
        <f t="shared" ref="CO108" si="860">CN107</f>
        <v>76.088528249999996</v>
      </c>
      <c r="CP108" s="58">
        <f t="shared" ref="CP108" si="861">CO107</f>
        <v>110.505399</v>
      </c>
      <c r="CQ108" s="58">
        <f t="shared" ref="CQ108" si="862">CP107</f>
        <v>110.505399</v>
      </c>
      <c r="CR108" s="81">
        <f t="shared" ref="CR108" si="863">CQ107</f>
        <v>110.505399</v>
      </c>
      <c r="CS108" s="58"/>
      <c r="CT108" s="58"/>
      <c r="CU108" s="58"/>
      <c r="CV108" s="58"/>
      <c r="CW108" s="81"/>
      <c r="CX108" s="58"/>
      <c r="CY108" s="58"/>
      <c r="CZ108" s="58"/>
      <c r="DA108" s="58"/>
      <c r="DB108" s="81"/>
      <c r="DC108" s="58"/>
      <c r="DD108" s="58"/>
      <c r="DE108" s="58"/>
      <c r="DF108" s="58"/>
      <c r="DG108" s="81"/>
      <c r="DH108" s="58"/>
      <c r="DI108" s="58"/>
      <c r="DJ108" s="58"/>
      <c r="DK108" s="58"/>
      <c r="DL108" s="49"/>
    </row>
    <row r="109" spans="1:116" s="92" customFormat="1" x14ac:dyDescent="0.25">
      <c r="A109" s="158"/>
      <c r="B109" s="138"/>
      <c r="C109" s="141"/>
      <c r="D109" s="141" t="s">
        <v>187</v>
      </c>
      <c r="E109" s="141">
        <v>45.8891569488</v>
      </c>
      <c r="F109" s="144"/>
      <c r="G109" s="32" t="s">
        <v>135</v>
      </c>
      <c r="H109" s="33" t="s">
        <v>57</v>
      </c>
      <c r="I109" s="48"/>
      <c r="J109" s="49"/>
      <c r="K109" s="49"/>
      <c r="L109" s="49"/>
      <c r="M109" s="49"/>
      <c r="N109" s="49"/>
      <c r="O109" s="49"/>
      <c r="P109" s="58"/>
      <c r="Q109" s="58"/>
      <c r="R109" s="58"/>
      <c r="S109" s="58"/>
      <c r="T109" s="81"/>
      <c r="U109" s="58"/>
      <c r="V109" s="58"/>
      <c r="W109" s="58"/>
      <c r="X109" s="58"/>
      <c r="Y109" s="81"/>
      <c r="Z109" s="58"/>
      <c r="AA109" s="58"/>
      <c r="AB109" s="58"/>
      <c r="AC109" s="58"/>
      <c r="AD109" s="49"/>
      <c r="AE109" s="58"/>
      <c r="AF109" s="58"/>
      <c r="AG109" s="58"/>
      <c r="AH109" s="58"/>
      <c r="AI109" s="49"/>
      <c r="AJ109" s="58"/>
      <c r="AK109" s="58"/>
      <c r="AL109" s="58"/>
      <c r="AM109" s="58"/>
      <c r="AN109" s="58"/>
      <c r="AO109" s="81"/>
      <c r="AP109" s="58"/>
      <c r="AQ109" s="58">
        <f t="shared" ref="AQ109" si="864">AL108</f>
        <v>21.538746</v>
      </c>
      <c r="AR109" s="58">
        <f t="shared" ref="AR109" si="865">AM108</f>
        <v>21.538746</v>
      </c>
      <c r="AS109" s="58">
        <f t="shared" ref="AS109" si="866">AN108</f>
        <v>21.538746</v>
      </c>
      <c r="AT109" s="58">
        <f t="shared" ref="AT109" si="867">AO108</f>
        <v>21.538746</v>
      </c>
      <c r="AU109" s="58">
        <f t="shared" ref="AU109" si="868">AP108</f>
        <v>21.538746</v>
      </c>
      <c r="AV109" s="49">
        <f t="shared" ref="AV109:AV110" si="869">AQ108</f>
        <v>43.077491999999999</v>
      </c>
      <c r="AW109" s="58">
        <f t="shared" ref="AW109:AW110" si="870">AR108</f>
        <v>43.077491999999999</v>
      </c>
      <c r="AX109" s="58">
        <f t="shared" ref="AX109:AX110" si="871">AS108</f>
        <v>43.077491999999999</v>
      </c>
      <c r="AY109" s="58">
        <f t="shared" ref="AY109:AY110" si="872">AT108</f>
        <v>43.077491999999999</v>
      </c>
      <c r="AZ109" s="58">
        <f t="shared" ref="AZ109:AZ110" si="873">AU108</f>
        <v>43.077491999999999</v>
      </c>
      <c r="BA109" s="58">
        <f t="shared" ref="BA109:BA110" si="874">AV108</f>
        <v>43.077491999999999</v>
      </c>
      <c r="BB109" s="49">
        <f t="shared" ref="BB109:BB110" si="875">AW108</f>
        <v>64.616237999999996</v>
      </c>
      <c r="BC109" s="58">
        <f t="shared" ref="BC109:BC110" si="876">AX108</f>
        <v>64.616237999999996</v>
      </c>
      <c r="BD109" s="58">
        <f t="shared" ref="BD109:BD110" si="877">AY108</f>
        <v>64.616237999999996</v>
      </c>
      <c r="BE109" s="58">
        <f t="shared" ref="BE109:BE110" si="878">AZ108</f>
        <v>64.616237999999996</v>
      </c>
      <c r="BF109" s="58">
        <f t="shared" ref="BF109:BF110" si="879">BA108</f>
        <v>64.616237999999996</v>
      </c>
      <c r="BG109" s="81">
        <f t="shared" ref="BG109:BG110" si="880">BB108</f>
        <v>64.616237999999996</v>
      </c>
      <c r="BH109" s="58">
        <f t="shared" ref="BH109:BH110" si="881">BC108</f>
        <v>64.616237999999996</v>
      </c>
      <c r="BI109" s="58">
        <f t="shared" ref="BI109:BI110" si="882">BD108</f>
        <v>64.616237999999996</v>
      </c>
      <c r="BJ109" s="58">
        <f t="shared" ref="BJ109:BJ110" si="883">BE108</f>
        <v>64.616237999999996</v>
      </c>
      <c r="BK109" s="58">
        <f t="shared" ref="BK109:BK110" si="884">BF108</f>
        <v>64.616237999999996</v>
      </c>
      <c r="BL109" s="81">
        <f t="shared" ref="BL109:BL110" si="885">BG108</f>
        <v>64.616237999999996</v>
      </c>
      <c r="BM109" s="58">
        <f t="shared" ref="BM109:BM110" si="886">BH108</f>
        <v>64.616237999999996</v>
      </c>
      <c r="BN109" s="58">
        <f t="shared" ref="BN109:BN110" si="887">BI108</f>
        <v>64.616237999999996</v>
      </c>
      <c r="BO109" s="58">
        <f t="shared" ref="BO109:BO110" si="888">BJ108</f>
        <v>64.616237999999996</v>
      </c>
      <c r="BP109" s="58">
        <f t="shared" ref="BP109:BP110" si="889">BK108</f>
        <v>64.616237999999996</v>
      </c>
      <c r="BQ109" s="58">
        <f t="shared" ref="BQ109:BQ110" si="890">BL108</f>
        <v>64.616237999999996</v>
      </c>
      <c r="BR109" s="58">
        <f t="shared" ref="BR109:BR110" si="891">BM108</f>
        <v>64.616237999999996</v>
      </c>
      <c r="BS109" s="58">
        <f t="shared" ref="BS109:BS110" si="892">BN108</f>
        <v>64.616237999999996</v>
      </c>
      <c r="BT109" s="58">
        <f t="shared" ref="BT109:BT110" si="893">BO108</f>
        <v>64.616237999999996</v>
      </c>
      <c r="BU109" s="58">
        <f t="shared" ref="BU109:BU110" si="894">BP108</f>
        <v>64.616237999999996</v>
      </c>
      <c r="BV109" s="81">
        <f t="shared" ref="BV109:BV110" si="895">BQ108</f>
        <v>64.616237999999996</v>
      </c>
      <c r="BW109" s="58">
        <f t="shared" ref="BW109:BW110" si="896">BR108</f>
        <v>64.616237999999996</v>
      </c>
      <c r="BX109" s="58">
        <f t="shared" ref="BX109:BX110" si="897">BS108</f>
        <v>64.616237999999996</v>
      </c>
      <c r="BY109" s="58">
        <f t="shared" ref="BY109:BY110" si="898">BT108</f>
        <v>64.616237999999996</v>
      </c>
      <c r="BZ109" s="58">
        <f t="shared" ref="BZ109:BZ110" si="899">BU108</f>
        <v>64.616237999999996</v>
      </c>
      <c r="CA109" s="58">
        <f t="shared" ref="CA109:CA110" si="900">BV108</f>
        <v>64.616237999999996</v>
      </c>
      <c r="CB109" s="58">
        <f t="shared" ref="CB109:CB110" si="901">BW108</f>
        <v>64.616237999999996</v>
      </c>
      <c r="CC109" s="49">
        <f t="shared" ref="CC109:CC110" si="902">BX108</f>
        <v>64.616237999999996</v>
      </c>
      <c r="CD109" s="58">
        <f t="shared" ref="CD109:CD110" si="903">BY108</f>
        <v>64.616237999999996</v>
      </c>
      <c r="CE109" s="58">
        <f t="shared" ref="CE109:CE110" si="904">BZ108</f>
        <v>64.616237999999996</v>
      </c>
      <c r="CF109" s="58">
        <f t="shared" ref="CF109:CF110" si="905">CA108</f>
        <v>64.616237999999996</v>
      </c>
      <c r="CG109" s="58">
        <f t="shared" ref="CG109:CG110" si="906">CB108</f>
        <v>64.616237999999996</v>
      </c>
      <c r="CH109" s="81">
        <f t="shared" ref="CH109:CH110" si="907">CC108</f>
        <v>64.616237999999996</v>
      </c>
      <c r="CI109" s="58">
        <f t="shared" ref="CI109:CI110" si="908">CD108</f>
        <v>64.616237999999996</v>
      </c>
      <c r="CJ109" s="58">
        <f t="shared" ref="CJ109:CJ110" si="909">CE108</f>
        <v>64.616237999999996</v>
      </c>
      <c r="CK109" s="58">
        <f t="shared" ref="CK109:CK110" si="910">CF108</f>
        <v>64.616237999999996</v>
      </c>
      <c r="CL109" s="58">
        <f t="shared" ref="CL109:CL110" si="911">CG108</f>
        <v>64.616237999999996</v>
      </c>
      <c r="CM109" s="81">
        <f t="shared" ref="CM109:CM110" si="912">CH108</f>
        <v>64.616237999999996</v>
      </c>
      <c r="CN109" s="58">
        <f t="shared" ref="CN109:CN110" si="913">CI108</f>
        <v>64.616237999999996</v>
      </c>
      <c r="CO109" s="58">
        <f t="shared" ref="CO109:CO110" si="914">CJ108</f>
        <v>64.616237999999996</v>
      </c>
      <c r="CP109" s="58">
        <f t="shared" ref="CP109:CP110" si="915">CK108</f>
        <v>76.088528249999996</v>
      </c>
      <c r="CQ109" s="58">
        <f t="shared" ref="CQ109:CQ110" si="916">CL108</f>
        <v>76.088528249999996</v>
      </c>
      <c r="CR109" s="81">
        <f t="shared" ref="CR109:CR110" si="917">CM108</f>
        <v>76.088528249999996</v>
      </c>
      <c r="CS109" s="58">
        <f t="shared" ref="CS109:CS110" si="918">CN108</f>
        <v>76.088528249999996</v>
      </c>
      <c r="CT109" s="58">
        <f t="shared" ref="CT109:CT110" si="919">CO108</f>
        <v>76.088528249999996</v>
      </c>
      <c r="CU109" s="58">
        <f t="shared" ref="CU109:CU110" si="920">CP108</f>
        <v>110.505399</v>
      </c>
      <c r="CV109" s="58">
        <f t="shared" ref="CV109:CV110" si="921">CQ108</f>
        <v>110.505399</v>
      </c>
      <c r="CW109" s="81">
        <f t="shared" ref="CW109:CW110" si="922">CR108</f>
        <v>110.505399</v>
      </c>
      <c r="CX109" s="58"/>
      <c r="CY109" s="58"/>
      <c r="CZ109" s="58"/>
      <c r="DA109" s="58"/>
      <c r="DB109" s="81"/>
      <c r="DC109" s="58"/>
      <c r="DD109" s="58"/>
      <c r="DE109" s="58"/>
      <c r="DF109" s="58"/>
      <c r="DG109" s="81"/>
      <c r="DH109" s="58"/>
      <c r="DI109" s="58"/>
      <c r="DJ109" s="58"/>
      <c r="DK109" s="58"/>
      <c r="DL109" s="49"/>
    </row>
    <row r="110" spans="1:116" s="92" customFormat="1" x14ac:dyDescent="0.25">
      <c r="A110" s="158"/>
      <c r="B110" s="138"/>
      <c r="C110" s="141"/>
      <c r="D110" s="141"/>
      <c r="E110" s="141"/>
      <c r="F110" s="144"/>
      <c r="G110" s="34" t="s">
        <v>235</v>
      </c>
      <c r="H110" s="35" t="s">
        <v>57</v>
      </c>
      <c r="I110" s="48"/>
      <c r="J110" s="49"/>
      <c r="K110" s="49"/>
      <c r="L110" s="49"/>
      <c r="M110" s="49"/>
      <c r="N110" s="49"/>
      <c r="O110" s="49"/>
      <c r="P110" s="58"/>
      <c r="Q110" s="58"/>
      <c r="R110" s="58"/>
      <c r="S110" s="58"/>
      <c r="T110" s="81"/>
      <c r="U110" s="58"/>
      <c r="V110" s="58"/>
      <c r="W110" s="58"/>
      <c r="X110" s="58"/>
      <c r="Y110" s="81"/>
      <c r="Z110" s="58"/>
      <c r="AA110" s="58"/>
      <c r="AB110" s="58"/>
      <c r="AC110" s="58"/>
      <c r="AD110" s="49"/>
      <c r="AE110" s="58"/>
      <c r="AF110" s="58"/>
      <c r="AG110" s="58"/>
      <c r="AH110" s="58"/>
      <c r="AI110" s="49"/>
      <c r="AJ110" s="58"/>
      <c r="AK110" s="58"/>
      <c r="AL110" s="58"/>
      <c r="AM110" s="58"/>
      <c r="AN110" s="58"/>
      <c r="AO110" s="81"/>
      <c r="AP110" s="58"/>
      <c r="AQ110" s="58"/>
      <c r="AR110" s="58"/>
      <c r="AS110" s="58"/>
      <c r="AT110" s="58"/>
      <c r="AU110" s="58"/>
      <c r="AV110" s="49">
        <f t="shared" si="869"/>
        <v>21.538746</v>
      </c>
      <c r="AW110" s="58">
        <f t="shared" si="870"/>
        <v>21.538746</v>
      </c>
      <c r="AX110" s="58">
        <f t="shared" si="871"/>
        <v>21.538746</v>
      </c>
      <c r="AY110" s="58">
        <f t="shared" si="872"/>
        <v>21.538746</v>
      </c>
      <c r="AZ110" s="58">
        <f t="shared" si="873"/>
        <v>21.538746</v>
      </c>
      <c r="BA110" s="58">
        <f t="shared" si="874"/>
        <v>43.077491999999999</v>
      </c>
      <c r="BB110" s="49">
        <f t="shared" si="875"/>
        <v>43.077491999999999</v>
      </c>
      <c r="BC110" s="58">
        <f t="shared" si="876"/>
        <v>43.077491999999999</v>
      </c>
      <c r="BD110" s="58">
        <f t="shared" si="877"/>
        <v>43.077491999999999</v>
      </c>
      <c r="BE110" s="58">
        <f t="shared" si="878"/>
        <v>43.077491999999999</v>
      </c>
      <c r="BF110" s="58">
        <f t="shared" si="879"/>
        <v>43.077491999999999</v>
      </c>
      <c r="BG110" s="81">
        <f t="shared" si="880"/>
        <v>64.616237999999996</v>
      </c>
      <c r="BH110" s="58">
        <f t="shared" si="881"/>
        <v>64.616237999999996</v>
      </c>
      <c r="BI110" s="58">
        <f t="shared" si="882"/>
        <v>64.616237999999996</v>
      </c>
      <c r="BJ110" s="58">
        <f t="shared" si="883"/>
        <v>64.616237999999996</v>
      </c>
      <c r="BK110" s="58">
        <f t="shared" si="884"/>
        <v>64.616237999999996</v>
      </c>
      <c r="BL110" s="81">
        <f t="shared" si="885"/>
        <v>64.616237999999996</v>
      </c>
      <c r="BM110" s="58">
        <f t="shared" si="886"/>
        <v>64.616237999999996</v>
      </c>
      <c r="BN110" s="58">
        <f t="shared" si="887"/>
        <v>64.616237999999996</v>
      </c>
      <c r="BO110" s="58">
        <f t="shared" si="888"/>
        <v>64.616237999999996</v>
      </c>
      <c r="BP110" s="58">
        <f t="shared" si="889"/>
        <v>64.616237999999996</v>
      </c>
      <c r="BQ110" s="58">
        <f t="shared" si="890"/>
        <v>64.616237999999996</v>
      </c>
      <c r="BR110" s="58">
        <f t="shared" si="891"/>
        <v>64.616237999999996</v>
      </c>
      <c r="BS110" s="58">
        <f t="shared" si="892"/>
        <v>64.616237999999996</v>
      </c>
      <c r="BT110" s="58">
        <f t="shared" si="893"/>
        <v>64.616237999999996</v>
      </c>
      <c r="BU110" s="58">
        <f t="shared" si="894"/>
        <v>64.616237999999996</v>
      </c>
      <c r="BV110" s="81">
        <f t="shared" si="895"/>
        <v>64.616237999999996</v>
      </c>
      <c r="BW110" s="58">
        <f t="shared" si="896"/>
        <v>64.616237999999996</v>
      </c>
      <c r="BX110" s="58">
        <f t="shared" si="897"/>
        <v>64.616237999999996</v>
      </c>
      <c r="BY110" s="58">
        <f t="shared" si="898"/>
        <v>64.616237999999996</v>
      </c>
      <c r="BZ110" s="58">
        <f t="shared" si="899"/>
        <v>64.616237999999996</v>
      </c>
      <c r="CA110" s="58">
        <f t="shared" si="900"/>
        <v>64.616237999999996</v>
      </c>
      <c r="CB110" s="58">
        <f t="shared" si="901"/>
        <v>64.616237999999996</v>
      </c>
      <c r="CC110" s="49">
        <f t="shared" si="902"/>
        <v>64.616237999999996</v>
      </c>
      <c r="CD110" s="58">
        <f t="shared" si="903"/>
        <v>64.616237999999996</v>
      </c>
      <c r="CE110" s="58">
        <f t="shared" si="904"/>
        <v>64.616237999999996</v>
      </c>
      <c r="CF110" s="58">
        <f t="shared" si="905"/>
        <v>64.616237999999996</v>
      </c>
      <c r="CG110" s="58">
        <f t="shared" si="906"/>
        <v>64.616237999999996</v>
      </c>
      <c r="CH110" s="81">
        <f t="shared" si="907"/>
        <v>64.616237999999996</v>
      </c>
      <c r="CI110" s="58">
        <f t="shared" si="908"/>
        <v>64.616237999999996</v>
      </c>
      <c r="CJ110" s="58">
        <f t="shared" si="909"/>
        <v>64.616237999999996</v>
      </c>
      <c r="CK110" s="58">
        <f t="shared" si="910"/>
        <v>64.616237999999996</v>
      </c>
      <c r="CL110" s="58">
        <f t="shared" si="911"/>
        <v>64.616237999999996</v>
      </c>
      <c r="CM110" s="81">
        <f t="shared" si="912"/>
        <v>64.616237999999996</v>
      </c>
      <c r="CN110" s="58">
        <f t="shared" si="913"/>
        <v>64.616237999999996</v>
      </c>
      <c r="CO110" s="58">
        <f t="shared" si="914"/>
        <v>64.616237999999996</v>
      </c>
      <c r="CP110" s="58">
        <f t="shared" si="915"/>
        <v>64.616237999999996</v>
      </c>
      <c r="CQ110" s="58">
        <f t="shared" si="916"/>
        <v>64.616237999999996</v>
      </c>
      <c r="CR110" s="81">
        <f t="shared" si="917"/>
        <v>64.616237999999996</v>
      </c>
      <c r="CS110" s="58">
        <f t="shared" si="918"/>
        <v>64.616237999999996</v>
      </c>
      <c r="CT110" s="58">
        <f t="shared" si="919"/>
        <v>64.616237999999996</v>
      </c>
      <c r="CU110" s="58">
        <f t="shared" si="920"/>
        <v>76.088528249999996</v>
      </c>
      <c r="CV110" s="58">
        <f t="shared" si="921"/>
        <v>76.088528249999996</v>
      </c>
      <c r="CW110" s="81">
        <f t="shared" si="922"/>
        <v>76.088528249999996</v>
      </c>
      <c r="CX110" s="58">
        <f t="shared" ref="CX110" si="923">CS109</f>
        <v>76.088528249999996</v>
      </c>
      <c r="CY110" s="58">
        <f t="shared" ref="CY110" si="924">CT109</f>
        <v>76.088528249999996</v>
      </c>
      <c r="CZ110" s="58">
        <f t="shared" ref="CZ110" si="925">CU109</f>
        <v>110.505399</v>
      </c>
      <c r="DA110" s="58">
        <f t="shared" ref="DA110" si="926">CV109</f>
        <v>110.505399</v>
      </c>
      <c r="DB110" s="81">
        <f t="shared" ref="DB110" si="927">CW109</f>
        <v>110.505399</v>
      </c>
      <c r="DC110" s="58">
        <v>110.505399</v>
      </c>
      <c r="DD110" s="58">
        <v>110.505399</v>
      </c>
      <c r="DE110" s="58">
        <v>110.505399</v>
      </c>
      <c r="DF110" s="58">
        <v>110.505399</v>
      </c>
      <c r="DG110" s="81">
        <v>110.505399</v>
      </c>
      <c r="DH110" s="58">
        <v>110.505399</v>
      </c>
      <c r="DI110" s="58">
        <v>110.505399</v>
      </c>
      <c r="DJ110" s="58">
        <v>110.505399</v>
      </c>
      <c r="DK110" s="58">
        <v>110.505399</v>
      </c>
      <c r="DL110" s="49">
        <v>110.505399</v>
      </c>
    </row>
    <row r="111" spans="1:116" s="92" customFormat="1" ht="15" customHeight="1" x14ac:dyDescent="0.25">
      <c r="A111" s="158"/>
      <c r="B111" s="138"/>
      <c r="C111" s="141"/>
      <c r="D111" s="141"/>
      <c r="E111" s="141"/>
      <c r="F111" s="144"/>
      <c r="G111" s="34"/>
      <c r="H111" s="35"/>
      <c r="I111" s="48"/>
      <c r="J111" s="49"/>
      <c r="K111" s="49"/>
      <c r="L111" s="49"/>
      <c r="M111" s="49"/>
      <c r="N111" s="49"/>
      <c r="O111" s="49"/>
      <c r="P111" s="58"/>
      <c r="Q111" s="58"/>
      <c r="R111" s="58"/>
      <c r="S111" s="58"/>
      <c r="T111" s="81"/>
      <c r="U111" s="58"/>
      <c r="V111" s="58"/>
      <c r="W111" s="58"/>
      <c r="X111" s="58"/>
      <c r="Y111" s="81"/>
      <c r="Z111" s="58"/>
      <c r="AA111" s="58"/>
      <c r="AB111" s="58"/>
      <c r="AC111" s="58"/>
      <c r="AD111" s="49"/>
      <c r="AE111" s="58"/>
      <c r="AF111" s="58"/>
      <c r="AG111" s="58"/>
      <c r="AH111" s="58"/>
      <c r="AI111" s="49"/>
      <c r="AJ111" s="58"/>
      <c r="AK111" s="58"/>
      <c r="AL111" s="58"/>
      <c r="AM111" s="58"/>
      <c r="AN111" s="58"/>
      <c r="AO111" s="81"/>
      <c r="AP111" s="58"/>
      <c r="AQ111" s="58"/>
      <c r="AR111" s="58"/>
      <c r="AS111" s="58"/>
      <c r="AT111" s="58"/>
      <c r="AU111" s="58"/>
      <c r="AV111" s="49"/>
      <c r="AW111" s="58"/>
      <c r="AX111" s="58"/>
      <c r="AY111" s="58"/>
      <c r="AZ111" s="58"/>
      <c r="BA111" s="58"/>
      <c r="BB111" s="49"/>
      <c r="BC111" s="58"/>
      <c r="BD111" s="58"/>
      <c r="BE111" s="58"/>
      <c r="BF111" s="58"/>
      <c r="BG111" s="81"/>
      <c r="BH111" s="58"/>
      <c r="BI111" s="58"/>
      <c r="BJ111" s="58"/>
      <c r="BK111" s="58"/>
      <c r="BL111" s="81"/>
      <c r="BM111" s="58"/>
      <c r="BN111" s="58"/>
      <c r="BO111" s="58"/>
      <c r="BP111" s="58"/>
      <c r="BQ111" s="58"/>
      <c r="BR111" s="58"/>
      <c r="BS111" s="58"/>
      <c r="BT111" s="58"/>
      <c r="BU111" s="58"/>
      <c r="BV111" s="81"/>
      <c r="BW111" s="58"/>
      <c r="BX111" s="58"/>
      <c r="BY111" s="58"/>
      <c r="BZ111" s="58"/>
      <c r="CA111" s="58"/>
      <c r="CB111" s="58"/>
      <c r="CC111" s="49"/>
      <c r="CD111" s="58"/>
      <c r="CE111" s="58"/>
      <c r="CF111" s="58"/>
      <c r="CG111" s="58"/>
      <c r="CH111" s="81"/>
      <c r="CI111" s="58"/>
      <c r="CJ111" s="58"/>
      <c r="CK111" s="58"/>
      <c r="CL111" s="58"/>
      <c r="CM111" s="81"/>
      <c r="CN111" s="58"/>
      <c r="CO111" s="58"/>
      <c r="CP111" s="58"/>
      <c r="CQ111" s="58"/>
      <c r="CR111" s="81"/>
      <c r="CS111" s="58"/>
      <c r="CT111" s="58"/>
      <c r="CU111" s="58"/>
      <c r="CV111" s="58"/>
      <c r="CW111" s="81"/>
      <c r="CX111" s="58"/>
      <c r="CY111" s="58"/>
      <c r="CZ111" s="58"/>
      <c r="DA111" s="58"/>
      <c r="DB111" s="81"/>
      <c r="DC111" s="58"/>
      <c r="DD111" s="58"/>
      <c r="DE111" s="58"/>
      <c r="DF111" s="58"/>
      <c r="DG111" s="81"/>
      <c r="DH111" s="58"/>
      <c r="DI111" s="58"/>
      <c r="DJ111" s="58"/>
      <c r="DK111" s="58"/>
      <c r="DL111" s="49"/>
    </row>
    <row r="112" spans="1:116" s="92" customFormat="1" ht="15.75" customHeight="1" thickBot="1" x14ac:dyDescent="0.3">
      <c r="A112" s="159"/>
      <c r="B112" s="139"/>
      <c r="C112" s="142"/>
      <c r="D112" s="142"/>
      <c r="E112" s="142"/>
      <c r="F112" s="145"/>
      <c r="G112" s="36"/>
      <c r="H112" s="37"/>
      <c r="I112" s="51"/>
      <c r="J112" s="52"/>
      <c r="K112" s="52"/>
      <c r="L112" s="52"/>
      <c r="M112" s="52"/>
      <c r="N112" s="52"/>
      <c r="O112" s="52"/>
      <c r="P112" s="80"/>
      <c r="Q112" s="80"/>
      <c r="R112" s="80"/>
      <c r="S112" s="80"/>
      <c r="T112" s="79"/>
      <c r="U112" s="80"/>
      <c r="V112" s="80"/>
      <c r="W112" s="80"/>
      <c r="X112" s="80"/>
      <c r="Y112" s="79"/>
      <c r="Z112" s="80"/>
      <c r="AA112" s="80"/>
      <c r="AB112" s="80"/>
      <c r="AC112" s="80"/>
      <c r="AD112" s="52"/>
      <c r="AE112" s="80"/>
      <c r="AF112" s="80"/>
      <c r="AG112" s="80"/>
      <c r="AH112" s="80"/>
      <c r="AI112" s="52"/>
      <c r="AJ112" s="80"/>
      <c r="AK112" s="80"/>
      <c r="AL112" s="80"/>
      <c r="AM112" s="80"/>
      <c r="AN112" s="80"/>
      <c r="AO112" s="79"/>
      <c r="AP112" s="80"/>
      <c r="AQ112" s="80"/>
      <c r="AR112" s="80"/>
      <c r="AS112" s="80"/>
      <c r="AT112" s="80"/>
      <c r="AU112" s="80"/>
      <c r="AV112" s="52"/>
      <c r="AW112" s="80"/>
      <c r="AX112" s="80"/>
      <c r="AY112" s="80"/>
      <c r="AZ112" s="80"/>
      <c r="BA112" s="80"/>
      <c r="BB112" s="52"/>
      <c r="BC112" s="80"/>
      <c r="BD112" s="80"/>
      <c r="BE112" s="80"/>
      <c r="BF112" s="80"/>
      <c r="BG112" s="79"/>
      <c r="BH112" s="80"/>
      <c r="BI112" s="80"/>
      <c r="BJ112" s="80"/>
      <c r="BK112" s="80"/>
      <c r="BL112" s="79"/>
      <c r="BM112" s="80"/>
      <c r="BN112" s="80"/>
      <c r="BO112" s="80"/>
      <c r="BP112" s="80"/>
      <c r="BQ112" s="80"/>
      <c r="BR112" s="80"/>
      <c r="BS112" s="80"/>
      <c r="BT112" s="80"/>
      <c r="BU112" s="80"/>
      <c r="BV112" s="79"/>
      <c r="BW112" s="80"/>
      <c r="BX112" s="80"/>
      <c r="BY112" s="80"/>
      <c r="BZ112" s="80"/>
      <c r="CA112" s="80"/>
      <c r="CB112" s="80"/>
      <c r="CC112" s="52"/>
      <c r="CD112" s="80"/>
      <c r="CE112" s="80"/>
      <c r="CF112" s="80"/>
      <c r="CG112" s="80"/>
      <c r="CH112" s="79"/>
      <c r="CI112" s="80"/>
      <c r="CJ112" s="80"/>
      <c r="CK112" s="80"/>
      <c r="CL112" s="80"/>
      <c r="CM112" s="79"/>
      <c r="CN112" s="80"/>
      <c r="CO112" s="80"/>
      <c r="CP112" s="80"/>
      <c r="CQ112" s="80"/>
      <c r="CR112" s="79"/>
      <c r="CS112" s="80"/>
      <c r="CT112" s="80"/>
      <c r="CU112" s="80"/>
      <c r="CV112" s="80"/>
      <c r="CW112" s="79"/>
      <c r="CX112" s="80"/>
      <c r="CY112" s="80"/>
      <c r="CZ112" s="80"/>
      <c r="DA112" s="80"/>
      <c r="DB112" s="79"/>
      <c r="DC112" s="80"/>
      <c r="DD112" s="80"/>
      <c r="DE112" s="80"/>
      <c r="DF112" s="80"/>
      <c r="DG112" s="79"/>
      <c r="DH112" s="80"/>
      <c r="DI112" s="80"/>
      <c r="DJ112" s="80"/>
      <c r="DK112" s="80"/>
      <c r="DL112" s="52"/>
    </row>
    <row r="113" spans="1:116" s="96" customFormat="1" x14ac:dyDescent="0.25">
      <c r="A113" s="157" t="s">
        <v>10</v>
      </c>
      <c r="B113" s="137" t="s">
        <v>146</v>
      </c>
      <c r="C113" s="140">
        <f>SUM(E113:E124)</f>
        <v>122.80162225960001</v>
      </c>
      <c r="D113" s="140" t="s">
        <v>188</v>
      </c>
      <c r="E113" s="140">
        <v>62.677378824800002</v>
      </c>
      <c r="F113" s="143" t="s">
        <v>9</v>
      </c>
      <c r="G113" s="38" t="s">
        <v>124</v>
      </c>
      <c r="H113" s="39"/>
      <c r="I113" s="86"/>
      <c r="J113" s="55"/>
      <c r="K113" s="55"/>
      <c r="L113" s="55"/>
      <c r="M113" s="55"/>
      <c r="N113" s="55"/>
      <c r="O113" s="55"/>
      <c r="P113" s="55"/>
      <c r="Q113" s="55"/>
      <c r="R113" s="55"/>
      <c r="S113" s="55"/>
      <c r="T113" s="55">
        <v>12.535474600000001</v>
      </c>
      <c r="U113" s="55"/>
      <c r="V113" s="55"/>
      <c r="W113" s="55"/>
      <c r="X113" s="55"/>
      <c r="Y113" s="55">
        <v>50.141898400000002</v>
      </c>
      <c r="Z113" s="55"/>
      <c r="AA113" s="55"/>
      <c r="AB113" s="55"/>
      <c r="AC113" s="55"/>
      <c r="AD113" s="55">
        <v>12.0248484</v>
      </c>
      <c r="AE113" s="55"/>
      <c r="AF113" s="55"/>
      <c r="AG113" s="55"/>
      <c r="AH113" s="55"/>
      <c r="AI113" s="55">
        <v>48.099393599999999</v>
      </c>
      <c r="AJ113" s="55"/>
      <c r="AK113" s="55"/>
      <c r="AL113" s="55"/>
      <c r="AM113" s="55"/>
      <c r="AN113" s="55"/>
      <c r="AO113" s="55">
        <v>0</v>
      </c>
      <c r="AP113" s="55"/>
      <c r="AQ113" s="55"/>
      <c r="AR113" s="55"/>
      <c r="AS113" s="55"/>
      <c r="AT113" s="55"/>
      <c r="AU113" s="55"/>
      <c r="AV113" s="55"/>
      <c r="AW113" s="55"/>
      <c r="AX113" s="55"/>
      <c r="AY113" s="55"/>
      <c r="AZ113" s="55"/>
      <c r="BA113" s="55"/>
      <c r="BB113" s="55"/>
      <c r="BC113" s="55"/>
      <c r="BD113" s="55"/>
      <c r="BE113" s="55"/>
      <c r="BF113" s="55"/>
      <c r="BG113" s="55"/>
      <c r="BH113" s="55"/>
      <c r="BI113" s="55"/>
      <c r="BJ113" s="55"/>
      <c r="BK113" s="55"/>
      <c r="BL113" s="55"/>
      <c r="BM113" s="55"/>
      <c r="BN113" s="55"/>
      <c r="BO113" s="55"/>
      <c r="BP113" s="55"/>
      <c r="BQ113" s="55"/>
      <c r="BR113" s="55"/>
      <c r="BS113" s="55"/>
      <c r="BT113" s="55"/>
      <c r="BU113" s="55"/>
      <c r="BV113" s="55"/>
      <c r="BW113" s="55"/>
      <c r="BX113" s="55"/>
      <c r="BY113" s="55"/>
      <c r="BZ113" s="55"/>
      <c r="CA113" s="55"/>
      <c r="CB113" s="55"/>
      <c r="CC113" s="55"/>
      <c r="CD113" s="55"/>
      <c r="CE113" s="55"/>
      <c r="CF113" s="55"/>
      <c r="CG113" s="55"/>
      <c r="CH113" s="55"/>
      <c r="CI113" s="55"/>
      <c r="CJ113" s="55"/>
      <c r="CK113" s="55"/>
      <c r="CL113" s="55"/>
      <c r="CM113" s="55"/>
      <c r="CN113" s="55"/>
      <c r="CO113" s="55"/>
      <c r="CP113" s="55"/>
      <c r="CQ113" s="55"/>
      <c r="CR113" s="55"/>
      <c r="CS113" s="55"/>
      <c r="CT113" s="55"/>
      <c r="CU113" s="55"/>
      <c r="CV113" s="55"/>
      <c r="CW113" s="55"/>
      <c r="CX113" s="55"/>
      <c r="CY113" s="55"/>
      <c r="CZ113" s="55"/>
      <c r="DA113" s="55"/>
      <c r="DB113" s="55"/>
      <c r="DC113" s="55"/>
      <c r="DD113" s="55"/>
      <c r="DE113" s="55"/>
      <c r="DF113" s="55"/>
      <c r="DG113" s="97"/>
      <c r="DH113" s="55"/>
      <c r="DI113" s="55"/>
      <c r="DJ113" s="55"/>
      <c r="DK113" s="55"/>
      <c r="DL113" s="98"/>
    </row>
    <row r="114" spans="1:116" s="96" customFormat="1" x14ac:dyDescent="0.25">
      <c r="A114" s="158"/>
      <c r="B114" s="138"/>
      <c r="C114" s="141"/>
      <c r="D114" s="141"/>
      <c r="E114" s="141"/>
      <c r="F114" s="144"/>
      <c r="G114" s="26" t="s">
        <v>123</v>
      </c>
      <c r="H114" s="27" t="s">
        <v>53</v>
      </c>
      <c r="I114" s="48"/>
      <c r="J114" s="58"/>
      <c r="K114" s="58"/>
      <c r="L114" s="58"/>
      <c r="M114" s="58"/>
      <c r="N114" s="58"/>
      <c r="O114" s="58"/>
      <c r="P114" s="58"/>
      <c r="Q114" s="58"/>
      <c r="R114" s="58"/>
      <c r="S114" s="58"/>
      <c r="T114" s="58">
        <f>S114+T113</f>
        <v>12.535474600000001</v>
      </c>
      <c r="U114" s="58">
        <f t="shared" ref="U114:AO114" si="928">T114+U113</f>
        <v>12.535474600000001</v>
      </c>
      <c r="V114" s="58">
        <f t="shared" si="928"/>
        <v>12.535474600000001</v>
      </c>
      <c r="W114" s="58">
        <f t="shared" si="928"/>
        <v>12.535474600000001</v>
      </c>
      <c r="X114" s="58">
        <f t="shared" si="928"/>
        <v>12.535474600000001</v>
      </c>
      <c r="Y114" s="58">
        <f t="shared" si="928"/>
        <v>62.677373000000003</v>
      </c>
      <c r="Z114" s="58">
        <f t="shared" si="928"/>
        <v>62.677373000000003</v>
      </c>
      <c r="AA114" s="58">
        <f t="shared" si="928"/>
        <v>62.677373000000003</v>
      </c>
      <c r="AB114" s="58">
        <f t="shared" si="928"/>
        <v>62.677373000000003</v>
      </c>
      <c r="AC114" s="58">
        <f t="shared" si="928"/>
        <v>62.677373000000003</v>
      </c>
      <c r="AD114" s="58">
        <f t="shared" si="928"/>
        <v>74.702221399999999</v>
      </c>
      <c r="AE114" s="58">
        <f t="shared" si="928"/>
        <v>74.702221399999999</v>
      </c>
      <c r="AF114" s="58">
        <f t="shared" si="928"/>
        <v>74.702221399999999</v>
      </c>
      <c r="AG114" s="58">
        <f t="shared" si="928"/>
        <v>74.702221399999999</v>
      </c>
      <c r="AH114" s="58">
        <f t="shared" si="928"/>
        <v>74.702221399999999</v>
      </c>
      <c r="AI114" s="58">
        <f t="shared" si="928"/>
        <v>122.801615</v>
      </c>
      <c r="AJ114" s="58">
        <f t="shared" si="928"/>
        <v>122.801615</v>
      </c>
      <c r="AK114" s="58">
        <f t="shared" si="928"/>
        <v>122.801615</v>
      </c>
      <c r="AL114" s="58">
        <f t="shared" si="928"/>
        <v>122.801615</v>
      </c>
      <c r="AM114" s="58">
        <f t="shared" si="928"/>
        <v>122.801615</v>
      </c>
      <c r="AN114" s="58">
        <f t="shared" si="928"/>
        <v>122.801615</v>
      </c>
      <c r="AO114" s="58">
        <f t="shared" si="928"/>
        <v>122.801615</v>
      </c>
      <c r="AP114" s="58"/>
      <c r="AQ114" s="58"/>
      <c r="AR114" s="58"/>
      <c r="AS114" s="58"/>
      <c r="AT114" s="58"/>
      <c r="AU114" s="58"/>
      <c r="AV114" s="58"/>
      <c r="AW114" s="58"/>
      <c r="AX114" s="58"/>
      <c r="AY114" s="58"/>
      <c r="AZ114" s="58"/>
      <c r="BA114" s="58"/>
      <c r="BB114" s="58"/>
      <c r="BC114" s="58"/>
      <c r="BD114" s="58"/>
      <c r="BE114" s="58"/>
      <c r="BF114" s="58"/>
      <c r="BG114" s="58"/>
      <c r="BH114" s="58"/>
      <c r="BI114" s="58"/>
      <c r="BJ114" s="58"/>
      <c r="BK114" s="58"/>
      <c r="BL114" s="58"/>
      <c r="BM114" s="58"/>
      <c r="BN114" s="58"/>
      <c r="BO114" s="58"/>
      <c r="BP114" s="58"/>
      <c r="BQ114" s="58"/>
      <c r="BR114" s="58"/>
      <c r="BS114" s="58"/>
      <c r="BT114" s="58"/>
      <c r="BU114" s="58"/>
      <c r="BV114" s="58"/>
      <c r="BW114" s="58"/>
      <c r="BX114" s="58"/>
      <c r="BY114" s="58"/>
      <c r="BZ114" s="58"/>
      <c r="CA114" s="58"/>
      <c r="CB114" s="58"/>
      <c r="CC114" s="58"/>
      <c r="CD114" s="58"/>
      <c r="CE114" s="58"/>
      <c r="CF114" s="58"/>
      <c r="CG114" s="58"/>
      <c r="CH114" s="58"/>
      <c r="CI114" s="58"/>
      <c r="CJ114" s="58"/>
      <c r="CK114" s="58"/>
      <c r="CL114" s="58"/>
      <c r="CM114" s="58"/>
      <c r="CN114" s="58"/>
      <c r="CO114" s="58"/>
      <c r="CP114" s="58"/>
      <c r="CQ114" s="58"/>
      <c r="CR114" s="58"/>
      <c r="CS114" s="58"/>
      <c r="CT114" s="58"/>
      <c r="CU114" s="58"/>
      <c r="CV114" s="58"/>
      <c r="CW114" s="58"/>
      <c r="CX114" s="58"/>
      <c r="CY114" s="58"/>
      <c r="CZ114" s="58"/>
      <c r="DA114" s="58"/>
      <c r="DB114" s="58"/>
      <c r="DC114" s="58"/>
      <c r="DD114" s="58"/>
      <c r="DE114" s="58"/>
      <c r="DF114" s="58"/>
      <c r="DG114" s="81"/>
      <c r="DH114" s="58"/>
      <c r="DI114" s="58"/>
      <c r="DJ114" s="58"/>
      <c r="DK114" s="58"/>
      <c r="DL114" s="49"/>
    </row>
    <row r="115" spans="1:116" s="92" customFormat="1" x14ac:dyDescent="0.25">
      <c r="A115" s="158"/>
      <c r="B115" s="138"/>
      <c r="C115" s="141"/>
      <c r="D115" s="141"/>
      <c r="E115" s="141"/>
      <c r="F115" s="144"/>
      <c r="G115" s="28" t="s">
        <v>231</v>
      </c>
      <c r="H115" s="29" t="s">
        <v>54</v>
      </c>
      <c r="I115" s="48"/>
      <c r="J115" s="49"/>
      <c r="K115" s="49"/>
      <c r="L115" s="49"/>
      <c r="M115" s="49"/>
      <c r="N115" s="49"/>
      <c r="O115" s="49"/>
      <c r="P115" s="58"/>
      <c r="Q115" s="58"/>
      <c r="R115" s="58"/>
      <c r="S115" s="58"/>
      <c r="T115" s="81"/>
      <c r="U115" s="58">
        <f>T114</f>
        <v>12.535474600000001</v>
      </c>
      <c r="V115" s="58">
        <f t="shared" ref="V115:AO115" si="929">U114</f>
        <v>12.535474600000001</v>
      </c>
      <c r="W115" s="58">
        <f t="shared" si="929"/>
        <v>12.535474600000001</v>
      </c>
      <c r="X115" s="58">
        <f t="shared" si="929"/>
        <v>12.535474600000001</v>
      </c>
      <c r="Y115" s="81">
        <f t="shared" si="929"/>
        <v>12.535474600000001</v>
      </c>
      <c r="Z115" s="58">
        <f t="shared" si="929"/>
        <v>62.677373000000003</v>
      </c>
      <c r="AA115" s="58">
        <f t="shared" si="929"/>
        <v>62.677373000000003</v>
      </c>
      <c r="AB115" s="58">
        <f t="shared" si="929"/>
        <v>62.677373000000003</v>
      </c>
      <c r="AC115" s="58">
        <f t="shared" si="929"/>
        <v>62.677373000000003</v>
      </c>
      <c r="AD115" s="49">
        <f t="shared" si="929"/>
        <v>62.677373000000003</v>
      </c>
      <c r="AE115" s="58">
        <f t="shared" si="929"/>
        <v>74.702221399999999</v>
      </c>
      <c r="AF115" s="58">
        <f t="shared" si="929"/>
        <v>74.702221399999999</v>
      </c>
      <c r="AG115" s="58">
        <f t="shared" si="929"/>
        <v>74.702221399999999</v>
      </c>
      <c r="AH115" s="58">
        <f t="shared" si="929"/>
        <v>74.702221399999999</v>
      </c>
      <c r="AI115" s="49">
        <f t="shared" si="929"/>
        <v>74.702221399999999</v>
      </c>
      <c r="AJ115" s="58">
        <f t="shared" si="929"/>
        <v>122.801615</v>
      </c>
      <c r="AK115" s="58">
        <f t="shared" si="929"/>
        <v>122.801615</v>
      </c>
      <c r="AL115" s="58">
        <f t="shared" si="929"/>
        <v>122.801615</v>
      </c>
      <c r="AM115" s="58">
        <f t="shared" si="929"/>
        <v>122.801615</v>
      </c>
      <c r="AN115" s="58">
        <f t="shared" si="929"/>
        <v>122.801615</v>
      </c>
      <c r="AO115" s="81">
        <f t="shared" si="929"/>
        <v>122.801615</v>
      </c>
      <c r="AP115" s="58"/>
      <c r="AQ115" s="58"/>
      <c r="AR115" s="58"/>
      <c r="AS115" s="58"/>
      <c r="AT115" s="58"/>
      <c r="AU115" s="58"/>
      <c r="AV115" s="49"/>
      <c r="AW115" s="58"/>
      <c r="AX115" s="58"/>
      <c r="AY115" s="58"/>
      <c r="AZ115" s="58"/>
      <c r="BA115" s="58"/>
      <c r="BB115" s="49"/>
      <c r="BC115" s="58"/>
      <c r="BD115" s="58"/>
      <c r="BE115" s="58"/>
      <c r="BF115" s="58"/>
      <c r="BG115" s="81"/>
      <c r="BH115" s="58"/>
      <c r="BI115" s="58"/>
      <c r="BJ115" s="58"/>
      <c r="BK115" s="58"/>
      <c r="BL115" s="81"/>
      <c r="BM115" s="58"/>
      <c r="BN115" s="58"/>
      <c r="BO115" s="58"/>
      <c r="BP115" s="58"/>
      <c r="BQ115" s="58"/>
      <c r="BR115" s="58"/>
      <c r="BS115" s="58"/>
      <c r="BT115" s="58"/>
      <c r="BU115" s="58"/>
      <c r="BV115" s="81"/>
      <c r="BW115" s="58"/>
      <c r="BX115" s="58"/>
      <c r="BY115" s="58"/>
      <c r="BZ115" s="58"/>
      <c r="CA115" s="58"/>
      <c r="CB115" s="58"/>
      <c r="CC115" s="49"/>
      <c r="CD115" s="58"/>
      <c r="CE115" s="58"/>
      <c r="CF115" s="58"/>
      <c r="CG115" s="58"/>
      <c r="CH115" s="81"/>
      <c r="CI115" s="58"/>
      <c r="CJ115" s="58"/>
      <c r="CK115" s="58"/>
      <c r="CL115" s="58"/>
      <c r="CM115" s="81"/>
      <c r="CN115" s="58"/>
      <c r="CO115" s="58"/>
      <c r="CP115" s="58"/>
      <c r="CQ115" s="58"/>
      <c r="CR115" s="81"/>
      <c r="CS115" s="58"/>
      <c r="CT115" s="58"/>
      <c r="CU115" s="58"/>
      <c r="CV115" s="58"/>
      <c r="CW115" s="81"/>
      <c r="CX115" s="58"/>
      <c r="CY115" s="58"/>
      <c r="CZ115" s="58"/>
      <c r="DA115" s="58"/>
      <c r="DB115" s="81"/>
      <c r="DC115" s="58"/>
      <c r="DD115" s="58"/>
      <c r="DE115" s="58"/>
      <c r="DF115" s="58"/>
      <c r="DG115" s="81"/>
      <c r="DH115" s="58"/>
      <c r="DI115" s="58"/>
      <c r="DJ115" s="58"/>
      <c r="DK115" s="58"/>
      <c r="DL115" s="49"/>
    </row>
    <row r="116" spans="1:116" s="92" customFormat="1" x14ac:dyDescent="0.25">
      <c r="A116" s="158"/>
      <c r="B116" s="138"/>
      <c r="C116" s="141"/>
      <c r="D116" s="141"/>
      <c r="E116" s="141"/>
      <c r="F116" s="144"/>
      <c r="G116" s="28" t="s">
        <v>128</v>
      </c>
      <c r="H116" s="29" t="s">
        <v>54</v>
      </c>
      <c r="I116" s="48"/>
      <c r="J116" s="49"/>
      <c r="K116" s="49"/>
      <c r="L116" s="49"/>
      <c r="M116" s="49"/>
      <c r="N116" s="49"/>
      <c r="O116" s="49"/>
      <c r="P116" s="58"/>
      <c r="Q116" s="58"/>
      <c r="R116" s="58"/>
      <c r="S116" s="58"/>
      <c r="T116" s="81"/>
      <c r="U116" s="58">
        <f>T114</f>
        <v>12.535474600000001</v>
      </c>
      <c r="V116" s="58">
        <f t="shared" ref="V116:AO116" si="930">U114</f>
        <v>12.535474600000001</v>
      </c>
      <c r="W116" s="58">
        <f t="shared" si="930"/>
        <v>12.535474600000001</v>
      </c>
      <c r="X116" s="58">
        <f t="shared" si="930"/>
        <v>12.535474600000001</v>
      </c>
      <c r="Y116" s="81">
        <f t="shared" si="930"/>
        <v>12.535474600000001</v>
      </c>
      <c r="Z116" s="58">
        <f t="shared" si="930"/>
        <v>62.677373000000003</v>
      </c>
      <c r="AA116" s="58">
        <f t="shared" si="930"/>
        <v>62.677373000000003</v>
      </c>
      <c r="AB116" s="58">
        <f t="shared" si="930"/>
        <v>62.677373000000003</v>
      </c>
      <c r="AC116" s="58">
        <f t="shared" si="930"/>
        <v>62.677373000000003</v>
      </c>
      <c r="AD116" s="49">
        <f t="shared" si="930"/>
        <v>62.677373000000003</v>
      </c>
      <c r="AE116" s="58">
        <f t="shared" si="930"/>
        <v>74.702221399999999</v>
      </c>
      <c r="AF116" s="58">
        <f t="shared" si="930"/>
        <v>74.702221399999999</v>
      </c>
      <c r="AG116" s="58">
        <f t="shared" si="930"/>
        <v>74.702221399999999</v>
      </c>
      <c r="AH116" s="58">
        <f t="shared" si="930"/>
        <v>74.702221399999999</v>
      </c>
      <c r="AI116" s="49">
        <f t="shared" si="930"/>
        <v>74.702221399999999</v>
      </c>
      <c r="AJ116" s="58">
        <f t="shared" si="930"/>
        <v>122.801615</v>
      </c>
      <c r="AK116" s="58">
        <f t="shared" si="930"/>
        <v>122.801615</v>
      </c>
      <c r="AL116" s="58">
        <f t="shared" si="930"/>
        <v>122.801615</v>
      </c>
      <c r="AM116" s="58">
        <f t="shared" si="930"/>
        <v>122.801615</v>
      </c>
      <c r="AN116" s="58">
        <f t="shared" si="930"/>
        <v>122.801615</v>
      </c>
      <c r="AO116" s="81">
        <f t="shared" si="930"/>
        <v>122.801615</v>
      </c>
      <c r="AP116" s="58"/>
      <c r="AQ116" s="58"/>
      <c r="AR116" s="58"/>
      <c r="AS116" s="58"/>
      <c r="AT116" s="58"/>
      <c r="AU116" s="58"/>
      <c r="AV116" s="49"/>
      <c r="AW116" s="58"/>
      <c r="AX116" s="58"/>
      <c r="AY116" s="58"/>
      <c r="AZ116" s="58"/>
      <c r="BA116" s="58"/>
      <c r="BB116" s="49"/>
      <c r="BC116" s="58"/>
      <c r="BD116" s="58"/>
      <c r="BE116" s="58"/>
      <c r="BF116" s="58"/>
      <c r="BG116" s="81"/>
      <c r="BH116" s="58"/>
      <c r="BI116" s="58"/>
      <c r="BJ116" s="58"/>
      <c r="BK116" s="58"/>
      <c r="BL116" s="81"/>
      <c r="BM116" s="58"/>
      <c r="BN116" s="58"/>
      <c r="BO116" s="58"/>
      <c r="BP116" s="58"/>
      <c r="BQ116" s="58"/>
      <c r="BR116" s="58"/>
      <c r="BS116" s="58"/>
      <c r="BT116" s="58"/>
      <c r="BU116" s="58"/>
      <c r="BV116" s="81"/>
      <c r="BW116" s="58"/>
      <c r="BX116" s="58"/>
      <c r="BY116" s="58"/>
      <c r="BZ116" s="58"/>
      <c r="CA116" s="58"/>
      <c r="CB116" s="58"/>
      <c r="CC116" s="49"/>
      <c r="CD116" s="58"/>
      <c r="CE116" s="58"/>
      <c r="CF116" s="58"/>
      <c r="CG116" s="58"/>
      <c r="CH116" s="81"/>
      <c r="CI116" s="58"/>
      <c r="CJ116" s="58"/>
      <c r="CK116" s="58"/>
      <c r="CL116" s="58"/>
      <c r="CM116" s="81"/>
      <c r="CN116" s="58"/>
      <c r="CO116" s="58"/>
      <c r="CP116" s="58"/>
      <c r="CQ116" s="58"/>
      <c r="CR116" s="81"/>
      <c r="CS116" s="58"/>
      <c r="CT116" s="58"/>
      <c r="CU116" s="58"/>
      <c r="CV116" s="58"/>
      <c r="CW116" s="81"/>
      <c r="CX116" s="58"/>
      <c r="CY116" s="58"/>
      <c r="CZ116" s="58"/>
      <c r="DA116" s="58"/>
      <c r="DB116" s="81"/>
      <c r="DC116" s="58"/>
      <c r="DD116" s="58"/>
      <c r="DE116" s="58"/>
      <c r="DF116" s="58"/>
      <c r="DG116" s="81"/>
      <c r="DH116" s="58"/>
      <c r="DI116" s="58"/>
      <c r="DJ116" s="58"/>
      <c r="DK116" s="58"/>
      <c r="DL116" s="49"/>
    </row>
    <row r="117" spans="1:116" s="92" customFormat="1" x14ac:dyDescent="0.25">
      <c r="A117" s="158"/>
      <c r="B117" s="138"/>
      <c r="C117" s="141"/>
      <c r="D117" s="141"/>
      <c r="E117" s="141"/>
      <c r="F117" s="144"/>
      <c r="G117" s="28" t="s">
        <v>237</v>
      </c>
      <c r="H117" s="29" t="s">
        <v>57</v>
      </c>
      <c r="I117" s="48"/>
      <c r="J117" s="49"/>
      <c r="K117" s="49"/>
      <c r="L117" s="49"/>
      <c r="M117" s="49"/>
      <c r="N117" s="49"/>
      <c r="O117" s="49"/>
      <c r="P117" s="58"/>
      <c r="Q117" s="58"/>
      <c r="R117" s="58"/>
      <c r="S117" s="58"/>
      <c r="T117" s="81"/>
      <c r="U117" s="58"/>
      <c r="V117" s="58"/>
      <c r="W117" s="58"/>
      <c r="X117" s="58"/>
      <c r="Y117" s="81"/>
      <c r="Z117" s="58">
        <f>U116</f>
        <v>12.535474600000001</v>
      </c>
      <c r="AA117" s="58">
        <f t="shared" ref="AA117:AO117" si="931">V116</f>
        <v>12.535474600000001</v>
      </c>
      <c r="AB117" s="58">
        <f t="shared" si="931"/>
        <v>12.535474600000001</v>
      </c>
      <c r="AC117" s="58">
        <f t="shared" si="931"/>
        <v>12.535474600000001</v>
      </c>
      <c r="AD117" s="49">
        <f t="shared" si="931"/>
        <v>12.535474600000001</v>
      </c>
      <c r="AE117" s="58">
        <f t="shared" si="931"/>
        <v>62.677373000000003</v>
      </c>
      <c r="AF117" s="58">
        <f t="shared" si="931"/>
        <v>62.677373000000003</v>
      </c>
      <c r="AG117" s="58">
        <f t="shared" si="931"/>
        <v>62.677373000000003</v>
      </c>
      <c r="AH117" s="58">
        <f t="shared" si="931"/>
        <v>62.677373000000003</v>
      </c>
      <c r="AI117" s="49">
        <f t="shared" si="931"/>
        <v>62.677373000000003</v>
      </c>
      <c r="AJ117" s="58">
        <f t="shared" si="931"/>
        <v>74.702221399999999</v>
      </c>
      <c r="AK117" s="58">
        <f t="shared" si="931"/>
        <v>74.702221399999999</v>
      </c>
      <c r="AL117" s="58">
        <f t="shared" si="931"/>
        <v>74.702221399999999</v>
      </c>
      <c r="AM117" s="58">
        <f t="shared" si="931"/>
        <v>74.702221399999999</v>
      </c>
      <c r="AN117" s="58">
        <f t="shared" si="931"/>
        <v>74.702221399999999</v>
      </c>
      <c r="AO117" s="81">
        <f t="shared" si="931"/>
        <v>122.801615</v>
      </c>
      <c r="AP117" s="58"/>
      <c r="AQ117" s="58"/>
      <c r="AR117" s="58"/>
      <c r="AS117" s="58"/>
      <c r="AT117" s="58"/>
      <c r="AU117" s="58"/>
      <c r="AV117" s="49"/>
      <c r="AW117" s="58"/>
      <c r="AX117" s="58"/>
      <c r="AY117" s="58"/>
      <c r="AZ117" s="58"/>
      <c r="BA117" s="58"/>
      <c r="BB117" s="49"/>
      <c r="BC117" s="58"/>
      <c r="BD117" s="58"/>
      <c r="BE117" s="58"/>
      <c r="BF117" s="58"/>
      <c r="BG117" s="81"/>
      <c r="BH117" s="58"/>
      <c r="BI117" s="58"/>
      <c r="BJ117" s="58"/>
      <c r="BK117" s="58"/>
      <c r="BL117" s="81"/>
      <c r="BM117" s="58"/>
      <c r="BN117" s="58"/>
      <c r="BO117" s="58"/>
      <c r="BP117" s="58"/>
      <c r="BQ117" s="58"/>
      <c r="BR117" s="58"/>
      <c r="BS117" s="58"/>
      <c r="BT117" s="58"/>
      <c r="BU117" s="58"/>
      <c r="BV117" s="81"/>
      <c r="BW117" s="58"/>
      <c r="BX117" s="58"/>
      <c r="BY117" s="58"/>
      <c r="BZ117" s="58"/>
      <c r="CA117" s="58"/>
      <c r="CB117" s="58"/>
      <c r="CC117" s="49"/>
      <c r="CD117" s="58"/>
      <c r="CE117" s="58"/>
      <c r="CF117" s="58"/>
      <c r="CG117" s="58"/>
      <c r="CH117" s="81"/>
      <c r="CI117" s="58"/>
      <c r="CJ117" s="58"/>
      <c r="CK117" s="58"/>
      <c r="CL117" s="58"/>
      <c r="CM117" s="81"/>
      <c r="CN117" s="58"/>
      <c r="CO117" s="58"/>
      <c r="CP117" s="58"/>
      <c r="CQ117" s="58"/>
      <c r="CR117" s="81"/>
      <c r="CS117" s="58"/>
      <c r="CT117" s="58"/>
      <c r="CU117" s="58"/>
      <c r="CV117" s="58"/>
      <c r="CW117" s="81"/>
      <c r="CX117" s="58"/>
      <c r="CY117" s="58"/>
      <c r="CZ117" s="58"/>
      <c r="DA117" s="58"/>
      <c r="DB117" s="81"/>
      <c r="DC117" s="58"/>
      <c r="DD117" s="58"/>
      <c r="DE117" s="58"/>
      <c r="DF117" s="58"/>
      <c r="DG117" s="81"/>
      <c r="DH117" s="58"/>
      <c r="DI117" s="58"/>
      <c r="DJ117" s="58"/>
      <c r="DK117" s="58"/>
      <c r="DL117" s="49"/>
    </row>
    <row r="118" spans="1:116" s="92" customFormat="1" x14ac:dyDescent="0.25">
      <c r="A118" s="158"/>
      <c r="B118" s="138"/>
      <c r="C118" s="141"/>
      <c r="D118" s="141"/>
      <c r="E118" s="141"/>
      <c r="F118" s="144"/>
      <c r="G118" s="28" t="s">
        <v>232</v>
      </c>
      <c r="H118" s="29" t="s">
        <v>55</v>
      </c>
      <c r="I118" s="48"/>
      <c r="J118" s="49"/>
      <c r="K118" s="49"/>
      <c r="L118" s="49"/>
      <c r="M118" s="49"/>
      <c r="N118" s="49"/>
      <c r="O118" s="49"/>
      <c r="P118" s="58"/>
      <c r="Q118" s="58"/>
      <c r="R118" s="58"/>
      <c r="S118" s="58"/>
      <c r="T118" s="81"/>
      <c r="U118" s="58"/>
      <c r="V118" s="58"/>
      <c r="W118" s="58"/>
      <c r="X118" s="58"/>
      <c r="Y118" s="81"/>
      <c r="Z118" s="58"/>
      <c r="AA118" s="58">
        <f>Z117</f>
        <v>12.535474600000001</v>
      </c>
      <c r="AB118" s="58">
        <f t="shared" ref="AB118" si="932">AA117</f>
        <v>12.535474600000001</v>
      </c>
      <c r="AC118" s="58">
        <f t="shared" ref="AC118" si="933">AB117</f>
        <v>12.535474600000001</v>
      </c>
      <c r="AD118" s="49">
        <f t="shared" ref="AD118" si="934">AC117</f>
        <v>12.535474600000001</v>
      </c>
      <c r="AE118" s="58">
        <f t="shared" ref="AE118" si="935">AD117</f>
        <v>12.535474600000001</v>
      </c>
      <c r="AF118" s="58">
        <f t="shared" ref="AF118" si="936">AE117</f>
        <v>62.677373000000003</v>
      </c>
      <c r="AG118" s="58">
        <f t="shared" ref="AG118" si="937">AF117</f>
        <v>62.677373000000003</v>
      </c>
      <c r="AH118" s="58">
        <f t="shared" ref="AH118" si="938">AG117</f>
        <v>62.677373000000003</v>
      </c>
      <c r="AI118" s="49">
        <f t="shared" ref="AI118" si="939">AH117</f>
        <v>62.677373000000003</v>
      </c>
      <c r="AJ118" s="58">
        <f t="shared" ref="AJ118" si="940">AI117</f>
        <v>62.677373000000003</v>
      </c>
      <c r="AK118" s="58">
        <f t="shared" ref="AK118" si="941">AJ117</f>
        <v>74.702221399999999</v>
      </c>
      <c r="AL118" s="58">
        <f t="shared" ref="AL118" si="942">AK117</f>
        <v>74.702221399999999</v>
      </c>
      <c r="AM118" s="58">
        <f t="shared" ref="AM118" si="943">AL117</f>
        <v>74.702221399999999</v>
      </c>
      <c r="AN118" s="58">
        <f t="shared" ref="AN118" si="944">AM117</f>
        <v>74.702221399999999</v>
      </c>
      <c r="AO118" s="81">
        <f t="shared" ref="AO118" si="945">AN117</f>
        <v>74.702221399999999</v>
      </c>
      <c r="AP118" s="58">
        <f>AO117</f>
        <v>122.801615</v>
      </c>
      <c r="AQ118" s="58">
        <v>122.801615</v>
      </c>
      <c r="AR118" s="58">
        <v>122.801615</v>
      </c>
      <c r="AS118" s="58">
        <v>122.801615</v>
      </c>
      <c r="AT118" s="58">
        <v>122.801615</v>
      </c>
      <c r="AU118" s="58">
        <v>122.801615</v>
      </c>
      <c r="AV118" s="49">
        <v>122.801615</v>
      </c>
      <c r="AW118" s="58"/>
      <c r="AX118" s="58"/>
      <c r="AY118" s="58"/>
      <c r="AZ118" s="58"/>
      <c r="BA118" s="58"/>
      <c r="BB118" s="49"/>
      <c r="BC118" s="58"/>
      <c r="BD118" s="58"/>
      <c r="BE118" s="58"/>
      <c r="BF118" s="58"/>
      <c r="BG118" s="81"/>
      <c r="BH118" s="58"/>
      <c r="BI118" s="58"/>
      <c r="BJ118" s="58"/>
      <c r="BK118" s="58"/>
      <c r="BL118" s="81"/>
      <c r="BM118" s="58"/>
      <c r="BN118" s="58"/>
      <c r="BO118" s="58"/>
      <c r="BP118" s="58"/>
      <c r="BQ118" s="58"/>
      <c r="BR118" s="58"/>
      <c r="BS118" s="58"/>
      <c r="BT118" s="58"/>
      <c r="BU118" s="58"/>
      <c r="BV118" s="81"/>
      <c r="BW118" s="58"/>
      <c r="BX118" s="58"/>
      <c r="BY118" s="58"/>
      <c r="BZ118" s="58"/>
      <c r="CA118" s="58"/>
      <c r="CB118" s="58"/>
      <c r="CC118" s="49"/>
      <c r="CD118" s="58"/>
      <c r="CE118" s="58"/>
      <c r="CF118" s="58"/>
      <c r="CG118" s="58"/>
      <c r="CH118" s="81"/>
      <c r="CI118" s="58"/>
      <c r="CJ118" s="58"/>
      <c r="CK118" s="58"/>
      <c r="CL118" s="58"/>
      <c r="CM118" s="81"/>
      <c r="CN118" s="58"/>
      <c r="CO118" s="58"/>
      <c r="CP118" s="58"/>
      <c r="CQ118" s="58"/>
      <c r="CR118" s="81"/>
      <c r="CS118" s="58"/>
      <c r="CT118" s="58"/>
      <c r="CU118" s="58"/>
      <c r="CV118" s="58"/>
      <c r="CW118" s="81"/>
      <c r="CX118" s="58"/>
      <c r="CY118" s="58"/>
      <c r="CZ118" s="58"/>
      <c r="DA118" s="58"/>
      <c r="DB118" s="81"/>
      <c r="DC118" s="58"/>
      <c r="DD118" s="58"/>
      <c r="DE118" s="58"/>
      <c r="DF118" s="58"/>
      <c r="DG118" s="81"/>
      <c r="DH118" s="58"/>
      <c r="DI118" s="58"/>
      <c r="DJ118" s="58"/>
      <c r="DK118" s="58"/>
      <c r="DL118" s="49"/>
    </row>
    <row r="119" spans="1:116" s="92" customFormat="1" x14ac:dyDescent="0.25">
      <c r="A119" s="158"/>
      <c r="B119" s="138"/>
      <c r="C119" s="141"/>
      <c r="D119" s="141"/>
      <c r="E119" s="141"/>
      <c r="F119" s="144"/>
      <c r="G119" s="30" t="s">
        <v>126</v>
      </c>
      <c r="H119" s="31" t="s">
        <v>54</v>
      </c>
      <c r="I119" s="48"/>
      <c r="J119" s="49"/>
      <c r="K119" s="49"/>
      <c r="L119" s="49"/>
      <c r="M119" s="49"/>
      <c r="N119" s="49"/>
      <c r="O119" s="49"/>
      <c r="P119" s="58"/>
      <c r="Q119" s="58"/>
      <c r="R119" s="58"/>
      <c r="S119" s="58"/>
      <c r="T119" s="81"/>
      <c r="U119" s="58"/>
      <c r="V119" s="58"/>
      <c r="W119" s="58"/>
      <c r="X119" s="58"/>
      <c r="Y119" s="81"/>
      <c r="Z119" s="58"/>
      <c r="AA119" s="58">
        <f t="shared" ref="AA119" si="946">Z117</f>
        <v>12.535474600000001</v>
      </c>
      <c r="AB119" s="58">
        <f t="shared" ref="AB119" si="947">AA117</f>
        <v>12.535474600000001</v>
      </c>
      <c r="AC119" s="58">
        <f t="shared" ref="AC119" si="948">AB117</f>
        <v>12.535474600000001</v>
      </c>
      <c r="AD119" s="49">
        <f t="shared" ref="AD119" si="949">AC117</f>
        <v>12.535474600000001</v>
      </c>
      <c r="AE119" s="58">
        <f t="shared" ref="AE119" si="950">AD117</f>
        <v>12.535474600000001</v>
      </c>
      <c r="AF119" s="58">
        <f t="shared" ref="AF119" si="951">AE117</f>
        <v>62.677373000000003</v>
      </c>
      <c r="AG119" s="58">
        <f t="shared" ref="AG119" si="952">AF117</f>
        <v>62.677373000000003</v>
      </c>
      <c r="AH119" s="58">
        <f t="shared" ref="AH119" si="953">AG117</f>
        <v>62.677373000000003</v>
      </c>
      <c r="AI119" s="49">
        <f t="shared" ref="AI119" si="954">AH117</f>
        <v>62.677373000000003</v>
      </c>
      <c r="AJ119" s="58">
        <f t="shared" ref="AJ119" si="955">AI117</f>
        <v>62.677373000000003</v>
      </c>
      <c r="AK119" s="58">
        <f t="shared" ref="AK119" si="956">AJ117</f>
        <v>74.702221399999999</v>
      </c>
      <c r="AL119" s="58">
        <f t="shared" ref="AL119" si="957">AK117</f>
        <v>74.702221399999999</v>
      </c>
      <c r="AM119" s="58">
        <f t="shared" ref="AM119" si="958">AL117</f>
        <v>74.702221399999999</v>
      </c>
      <c r="AN119" s="58">
        <f t="shared" ref="AN119" si="959">AM117</f>
        <v>74.702221399999999</v>
      </c>
      <c r="AO119" s="81">
        <f t="shared" ref="AO119" si="960">AN117</f>
        <v>74.702221399999999</v>
      </c>
      <c r="AP119" s="58">
        <f t="shared" ref="AP119" si="961">AO117</f>
        <v>122.801615</v>
      </c>
      <c r="AQ119" s="58">
        <v>122.801615</v>
      </c>
      <c r="AR119" s="58">
        <v>122.801615</v>
      </c>
      <c r="AS119" s="58">
        <v>122.801615</v>
      </c>
      <c r="AT119" s="58">
        <v>122.801615</v>
      </c>
      <c r="AU119" s="58">
        <v>122.801615</v>
      </c>
      <c r="AV119" s="49">
        <v>122.801615</v>
      </c>
      <c r="AW119" s="58"/>
      <c r="AX119" s="58"/>
      <c r="AY119" s="58"/>
      <c r="AZ119" s="58"/>
      <c r="BA119" s="58"/>
      <c r="BB119" s="49"/>
      <c r="BC119" s="58"/>
      <c r="BD119" s="58"/>
      <c r="BE119" s="58"/>
      <c r="BF119" s="58"/>
      <c r="BG119" s="81"/>
      <c r="BH119" s="58"/>
      <c r="BI119" s="58"/>
      <c r="BJ119" s="58"/>
      <c r="BK119" s="58"/>
      <c r="BL119" s="81"/>
      <c r="BM119" s="58"/>
      <c r="BN119" s="58"/>
      <c r="BO119" s="58"/>
      <c r="BP119" s="58"/>
      <c r="BQ119" s="58"/>
      <c r="BR119" s="58"/>
      <c r="BS119" s="58"/>
      <c r="BT119" s="58"/>
      <c r="BU119" s="58"/>
      <c r="BV119" s="81"/>
      <c r="BW119" s="58"/>
      <c r="BX119" s="58"/>
      <c r="BY119" s="58"/>
      <c r="BZ119" s="58"/>
      <c r="CA119" s="58"/>
      <c r="CB119" s="58"/>
      <c r="CC119" s="49"/>
      <c r="CD119" s="58"/>
      <c r="CE119" s="58"/>
      <c r="CF119" s="58"/>
      <c r="CG119" s="58"/>
      <c r="CH119" s="81"/>
      <c r="CI119" s="58"/>
      <c r="CJ119" s="58"/>
      <c r="CK119" s="58"/>
      <c r="CL119" s="58"/>
      <c r="CM119" s="81"/>
      <c r="CN119" s="58"/>
      <c r="CO119" s="58"/>
      <c r="CP119" s="58"/>
      <c r="CQ119" s="58"/>
      <c r="CR119" s="81"/>
      <c r="CS119" s="58"/>
      <c r="CT119" s="58"/>
      <c r="CU119" s="58"/>
      <c r="CV119" s="58"/>
      <c r="CW119" s="81"/>
      <c r="CX119" s="58"/>
      <c r="CY119" s="58"/>
      <c r="CZ119" s="58"/>
      <c r="DA119" s="58"/>
      <c r="DB119" s="81"/>
      <c r="DC119" s="58"/>
      <c r="DD119" s="58"/>
      <c r="DE119" s="58"/>
      <c r="DF119" s="58"/>
      <c r="DG119" s="81"/>
      <c r="DH119" s="58"/>
      <c r="DI119" s="58"/>
      <c r="DJ119" s="58"/>
      <c r="DK119" s="58"/>
      <c r="DL119" s="49"/>
    </row>
    <row r="120" spans="1:116" s="92" customFormat="1" x14ac:dyDescent="0.25">
      <c r="A120" s="158"/>
      <c r="B120" s="138"/>
      <c r="C120" s="141"/>
      <c r="D120" s="141" t="s">
        <v>189</v>
      </c>
      <c r="E120" s="141">
        <v>60.1242434348</v>
      </c>
      <c r="F120" s="144"/>
      <c r="G120" s="30" t="s">
        <v>233</v>
      </c>
      <c r="H120" s="31" t="s">
        <v>56</v>
      </c>
      <c r="I120" s="48"/>
      <c r="J120" s="49"/>
      <c r="K120" s="49"/>
      <c r="L120" s="49"/>
      <c r="M120" s="49"/>
      <c r="N120" s="49"/>
      <c r="O120" s="49"/>
      <c r="P120" s="58"/>
      <c r="Q120" s="58"/>
      <c r="R120" s="58"/>
      <c r="S120" s="58"/>
      <c r="T120" s="81"/>
      <c r="U120" s="58"/>
      <c r="V120" s="58"/>
      <c r="W120" s="58"/>
      <c r="X120" s="58"/>
      <c r="Y120" s="81"/>
      <c r="Z120" s="58"/>
      <c r="AA120" s="58"/>
      <c r="AB120" s="58">
        <f t="shared" ref="AB120" si="962">AA119</f>
        <v>12.535474600000001</v>
      </c>
      <c r="AC120" s="58">
        <f t="shared" ref="AC120" si="963">AB119</f>
        <v>12.535474600000001</v>
      </c>
      <c r="AD120" s="49">
        <f t="shared" ref="AD120" si="964">AC119</f>
        <v>12.535474600000001</v>
      </c>
      <c r="AE120" s="58">
        <f t="shared" ref="AE120" si="965">AD119</f>
        <v>12.535474600000001</v>
      </c>
      <c r="AF120" s="58">
        <f t="shared" ref="AF120" si="966">AE119</f>
        <v>12.535474600000001</v>
      </c>
      <c r="AG120" s="58">
        <f t="shared" ref="AG120" si="967">AF119</f>
        <v>62.677373000000003</v>
      </c>
      <c r="AH120" s="58">
        <f t="shared" ref="AH120" si="968">AG119</f>
        <v>62.677373000000003</v>
      </c>
      <c r="AI120" s="49">
        <f t="shared" ref="AI120" si="969">AH119</f>
        <v>62.677373000000003</v>
      </c>
      <c r="AJ120" s="58">
        <f t="shared" ref="AJ120" si="970">AI119</f>
        <v>62.677373000000003</v>
      </c>
      <c r="AK120" s="58">
        <f t="shared" ref="AK120" si="971">AJ119</f>
        <v>62.677373000000003</v>
      </c>
      <c r="AL120" s="58">
        <f t="shared" ref="AL120" si="972">AK119</f>
        <v>74.702221399999999</v>
      </c>
      <c r="AM120" s="58">
        <f t="shared" ref="AM120" si="973">AL119</f>
        <v>74.702221399999999</v>
      </c>
      <c r="AN120" s="58">
        <f t="shared" ref="AN120" si="974">AM119</f>
        <v>74.702221399999999</v>
      </c>
      <c r="AO120" s="81">
        <f t="shared" ref="AO120" si="975">AN119</f>
        <v>74.702221399999999</v>
      </c>
      <c r="AP120" s="58">
        <f t="shared" ref="AP120" si="976">AO119</f>
        <v>74.702221399999999</v>
      </c>
      <c r="AQ120" s="58">
        <f t="shared" ref="AQ120" si="977">AP119</f>
        <v>122.801615</v>
      </c>
      <c r="AR120" s="58">
        <f t="shared" ref="AR120" si="978">AQ119</f>
        <v>122.801615</v>
      </c>
      <c r="AS120" s="58">
        <f t="shared" ref="AS120" si="979">AR119</f>
        <v>122.801615</v>
      </c>
      <c r="AT120" s="58">
        <f t="shared" ref="AT120" si="980">AS119</f>
        <v>122.801615</v>
      </c>
      <c r="AU120" s="58">
        <f t="shared" ref="AU120" si="981">AT119</f>
        <v>122.801615</v>
      </c>
      <c r="AV120" s="49">
        <f t="shared" ref="AV120" si="982">AU119</f>
        <v>122.801615</v>
      </c>
      <c r="AW120" s="58"/>
      <c r="AX120" s="58"/>
      <c r="AY120" s="58"/>
      <c r="AZ120" s="58"/>
      <c r="BA120" s="58"/>
      <c r="BB120" s="49"/>
      <c r="BC120" s="58"/>
      <c r="BD120" s="58"/>
      <c r="BE120" s="58"/>
      <c r="BF120" s="58"/>
      <c r="BG120" s="81"/>
      <c r="BH120" s="58"/>
      <c r="BI120" s="58"/>
      <c r="BJ120" s="58"/>
      <c r="BK120" s="58"/>
      <c r="BL120" s="81"/>
      <c r="BM120" s="58"/>
      <c r="BN120" s="58"/>
      <c r="BO120" s="58"/>
      <c r="BP120" s="58"/>
      <c r="BQ120" s="58"/>
      <c r="BR120" s="58"/>
      <c r="BS120" s="58"/>
      <c r="BT120" s="58"/>
      <c r="BU120" s="58"/>
      <c r="BV120" s="81"/>
      <c r="BW120" s="58"/>
      <c r="BX120" s="58"/>
      <c r="BY120" s="58"/>
      <c r="BZ120" s="58"/>
      <c r="CA120" s="58"/>
      <c r="CB120" s="58"/>
      <c r="CC120" s="49"/>
      <c r="CD120" s="58"/>
      <c r="CE120" s="58"/>
      <c r="CF120" s="58"/>
      <c r="CG120" s="58"/>
      <c r="CH120" s="81"/>
      <c r="CI120" s="58"/>
      <c r="CJ120" s="58"/>
      <c r="CK120" s="58"/>
      <c r="CL120" s="58"/>
      <c r="CM120" s="81"/>
      <c r="CN120" s="58"/>
      <c r="CO120" s="58"/>
      <c r="CP120" s="58"/>
      <c r="CQ120" s="58"/>
      <c r="CR120" s="81"/>
      <c r="CS120" s="58"/>
      <c r="CT120" s="58"/>
      <c r="CU120" s="58"/>
      <c r="CV120" s="58"/>
      <c r="CW120" s="81"/>
      <c r="CX120" s="58"/>
      <c r="CY120" s="58"/>
      <c r="CZ120" s="58"/>
      <c r="DA120" s="58"/>
      <c r="DB120" s="81"/>
      <c r="DC120" s="58"/>
      <c r="DD120" s="58"/>
      <c r="DE120" s="58"/>
      <c r="DF120" s="58"/>
      <c r="DG120" s="81"/>
      <c r="DH120" s="58"/>
      <c r="DI120" s="58"/>
      <c r="DJ120" s="58"/>
      <c r="DK120" s="58"/>
      <c r="DL120" s="49"/>
    </row>
    <row r="121" spans="1:116" s="92" customFormat="1" x14ac:dyDescent="0.25">
      <c r="A121" s="158"/>
      <c r="B121" s="138"/>
      <c r="C121" s="141"/>
      <c r="D121" s="141"/>
      <c r="E121" s="141"/>
      <c r="F121" s="144"/>
      <c r="G121" s="32" t="s">
        <v>135</v>
      </c>
      <c r="H121" s="33" t="s">
        <v>57</v>
      </c>
      <c r="I121" s="48"/>
      <c r="J121" s="49"/>
      <c r="K121" s="49"/>
      <c r="L121" s="49"/>
      <c r="M121" s="49"/>
      <c r="N121" s="49"/>
      <c r="O121" s="49"/>
      <c r="P121" s="58"/>
      <c r="Q121" s="58"/>
      <c r="R121" s="58"/>
      <c r="S121" s="58"/>
      <c r="T121" s="81"/>
      <c r="U121" s="58"/>
      <c r="V121" s="58"/>
      <c r="W121" s="58"/>
      <c r="X121" s="58"/>
      <c r="Y121" s="81"/>
      <c r="Z121" s="58"/>
      <c r="AA121" s="58"/>
      <c r="AB121" s="58"/>
      <c r="AC121" s="58"/>
      <c r="AD121" s="49"/>
      <c r="AE121" s="58"/>
      <c r="AF121" s="58"/>
      <c r="AG121" s="58">
        <f t="shared" ref="AG121:AL122" si="983">AB120</f>
        <v>12.535474600000001</v>
      </c>
      <c r="AH121" s="58">
        <f t="shared" ref="AH121" si="984">AC120</f>
        <v>12.535474600000001</v>
      </c>
      <c r="AI121" s="49">
        <f t="shared" ref="AI121" si="985">AD120</f>
        <v>12.535474600000001</v>
      </c>
      <c r="AJ121" s="58">
        <f t="shared" ref="AJ121" si="986">AE120</f>
        <v>12.535474600000001</v>
      </c>
      <c r="AK121" s="58">
        <f t="shared" ref="AK121" si="987">AF120</f>
        <v>12.535474600000001</v>
      </c>
      <c r="AL121" s="58">
        <f t="shared" ref="AL121" si="988">AG120</f>
        <v>62.677373000000003</v>
      </c>
      <c r="AM121" s="58">
        <f t="shared" ref="AM121:AM122" si="989">AH120</f>
        <v>62.677373000000003</v>
      </c>
      <c r="AN121" s="58">
        <f t="shared" ref="AN121:AN122" si="990">AI120</f>
        <v>62.677373000000003</v>
      </c>
      <c r="AO121" s="81">
        <f t="shared" ref="AO121:AO122" si="991">AJ120</f>
        <v>62.677373000000003</v>
      </c>
      <c r="AP121" s="58">
        <f t="shared" ref="AP121:AP122" si="992">AK120</f>
        <v>62.677373000000003</v>
      </c>
      <c r="AQ121" s="58">
        <f t="shared" ref="AQ121:AQ122" si="993">AL120</f>
        <v>74.702221399999999</v>
      </c>
      <c r="AR121" s="58">
        <f t="shared" ref="AR121:AR122" si="994">AM120</f>
        <v>74.702221399999999</v>
      </c>
      <c r="AS121" s="58">
        <f t="shared" ref="AS121:AS122" si="995">AN120</f>
        <v>74.702221399999999</v>
      </c>
      <c r="AT121" s="58">
        <f t="shared" ref="AT121:AT122" si="996">AO120</f>
        <v>74.702221399999999</v>
      </c>
      <c r="AU121" s="58">
        <f t="shared" ref="AU121:AU122" si="997">AP120</f>
        <v>74.702221399999999</v>
      </c>
      <c r="AV121" s="49">
        <f t="shared" ref="AV121:AV122" si="998">AQ120</f>
        <v>122.801615</v>
      </c>
      <c r="AW121" s="58"/>
      <c r="AX121" s="58"/>
      <c r="AY121" s="58"/>
      <c r="AZ121" s="58"/>
      <c r="BA121" s="58"/>
      <c r="BB121" s="49"/>
      <c r="BC121" s="58"/>
      <c r="BD121" s="58"/>
      <c r="BE121" s="58"/>
      <c r="BF121" s="58"/>
      <c r="BG121" s="81"/>
      <c r="BH121" s="58"/>
      <c r="BI121" s="58"/>
      <c r="BJ121" s="58"/>
      <c r="BK121" s="58"/>
      <c r="BL121" s="81"/>
      <c r="BM121" s="58"/>
      <c r="BN121" s="58"/>
      <c r="BO121" s="58"/>
      <c r="BP121" s="58"/>
      <c r="BQ121" s="58"/>
      <c r="BR121" s="58"/>
      <c r="BS121" s="58"/>
      <c r="BT121" s="58"/>
      <c r="BU121" s="58"/>
      <c r="BV121" s="81"/>
      <c r="BW121" s="58"/>
      <c r="BX121" s="58"/>
      <c r="BY121" s="58"/>
      <c r="BZ121" s="58"/>
      <c r="CA121" s="58"/>
      <c r="CB121" s="58"/>
      <c r="CC121" s="49"/>
      <c r="CD121" s="58"/>
      <c r="CE121" s="58"/>
      <c r="CF121" s="58"/>
      <c r="CG121" s="58"/>
      <c r="CH121" s="81"/>
      <c r="CI121" s="58"/>
      <c r="CJ121" s="58"/>
      <c r="CK121" s="58"/>
      <c r="CL121" s="58"/>
      <c r="CM121" s="81"/>
      <c r="CN121" s="58"/>
      <c r="CO121" s="58"/>
      <c r="CP121" s="58"/>
      <c r="CQ121" s="58"/>
      <c r="CR121" s="81"/>
      <c r="CS121" s="58"/>
      <c r="CT121" s="58"/>
      <c r="CU121" s="58"/>
      <c r="CV121" s="58"/>
      <c r="CW121" s="81"/>
      <c r="CX121" s="58"/>
      <c r="CY121" s="58"/>
      <c r="CZ121" s="58"/>
      <c r="DA121" s="58"/>
      <c r="DB121" s="81"/>
      <c r="DC121" s="58"/>
      <c r="DD121" s="58"/>
      <c r="DE121" s="58"/>
      <c r="DF121" s="58"/>
      <c r="DG121" s="81"/>
      <c r="DH121" s="58"/>
      <c r="DI121" s="58"/>
      <c r="DJ121" s="58"/>
      <c r="DK121" s="58"/>
      <c r="DL121" s="49"/>
    </row>
    <row r="122" spans="1:116" s="92" customFormat="1" x14ac:dyDescent="0.25">
      <c r="A122" s="158"/>
      <c r="B122" s="138"/>
      <c r="C122" s="141"/>
      <c r="D122" s="141"/>
      <c r="E122" s="141"/>
      <c r="F122" s="144"/>
      <c r="G122" s="32" t="s">
        <v>235</v>
      </c>
      <c r="H122" s="33" t="s">
        <v>57</v>
      </c>
      <c r="I122" s="48"/>
      <c r="J122" s="49"/>
      <c r="K122" s="49"/>
      <c r="L122" s="49"/>
      <c r="M122" s="49"/>
      <c r="N122" s="49"/>
      <c r="O122" s="49"/>
      <c r="P122" s="58"/>
      <c r="Q122" s="58"/>
      <c r="R122" s="58"/>
      <c r="S122" s="58"/>
      <c r="T122" s="81"/>
      <c r="U122" s="58"/>
      <c r="V122" s="58"/>
      <c r="W122" s="58"/>
      <c r="X122" s="58"/>
      <c r="Y122" s="81"/>
      <c r="Z122" s="58"/>
      <c r="AA122" s="58"/>
      <c r="AB122" s="58"/>
      <c r="AC122" s="58"/>
      <c r="AD122" s="49"/>
      <c r="AE122" s="58"/>
      <c r="AF122" s="58"/>
      <c r="AG122" s="58"/>
      <c r="AH122" s="58"/>
      <c r="AI122" s="49"/>
      <c r="AJ122" s="58"/>
      <c r="AK122" s="58"/>
      <c r="AL122" s="58">
        <f t="shared" si="983"/>
        <v>12.535474600000001</v>
      </c>
      <c r="AM122" s="58">
        <f t="shared" si="989"/>
        <v>12.535474600000001</v>
      </c>
      <c r="AN122" s="58">
        <f t="shared" si="990"/>
        <v>12.535474600000001</v>
      </c>
      <c r="AO122" s="81">
        <f t="shared" si="991"/>
        <v>12.535474600000001</v>
      </c>
      <c r="AP122" s="58">
        <f t="shared" si="992"/>
        <v>12.535474600000001</v>
      </c>
      <c r="AQ122" s="58">
        <f t="shared" si="993"/>
        <v>62.677373000000003</v>
      </c>
      <c r="AR122" s="58">
        <f t="shared" si="994"/>
        <v>62.677373000000003</v>
      </c>
      <c r="AS122" s="58">
        <f t="shared" si="995"/>
        <v>62.677373000000003</v>
      </c>
      <c r="AT122" s="58">
        <f t="shared" si="996"/>
        <v>62.677373000000003</v>
      </c>
      <c r="AU122" s="58">
        <f t="shared" si="997"/>
        <v>62.677373000000003</v>
      </c>
      <c r="AV122" s="49">
        <f t="shared" si="998"/>
        <v>74.702221399999999</v>
      </c>
      <c r="AW122" s="58">
        <f t="shared" ref="AW122" si="999">AR121</f>
        <v>74.702221399999999</v>
      </c>
      <c r="AX122" s="58">
        <f t="shared" ref="AX122" si="1000">AS121</f>
        <v>74.702221399999999</v>
      </c>
      <c r="AY122" s="58">
        <f t="shared" ref="AY122" si="1001">AT121</f>
        <v>74.702221399999999</v>
      </c>
      <c r="AZ122" s="58">
        <f t="shared" ref="AZ122" si="1002">AU121</f>
        <v>74.702221399999999</v>
      </c>
      <c r="BA122" s="58">
        <f t="shared" ref="BA122" si="1003">AV121</f>
        <v>122.801615</v>
      </c>
      <c r="BB122" s="49">
        <v>122.801615</v>
      </c>
      <c r="BC122" s="58">
        <v>122.801615</v>
      </c>
      <c r="BD122" s="58">
        <v>122.801615</v>
      </c>
      <c r="BE122" s="58">
        <v>122.801615</v>
      </c>
      <c r="BF122" s="58">
        <v>122.801615</v>
      </c>
      <c r="BG122" s="81">
        <v>122.801615</v>
      </c>
      <c r="BH122" s="58">
        <v>122.801615</v>
      </c>
      <c r="BI122" s="58">
        <v>122.801615</v>
      </c>
      <c r="BJ122" s="58">
        <v>122.801615</v>
      </c>
      <c r="BK122" s="58">
        <v>122.801615</v>
      </c>
      <c r="BL122" s="81">
        <v>122.801615</v>
      </c>
      <c r="BM122" s="58">
        <v>122.80161499999998</v>
      </c>
      <c r="BN122" s="58">
        <v>122.80161499999998</v>
      </c>
      <c r="BO122" s="58">
        <v>122.80161499999998</v>
      </c>
      <c r="BP122" s="58">
        <v>122.80161499999998</v>
      </c>
      <c r="BQ122" s="58">
        <v>122.80161499999998</v>
      </c>
      <c r="BR122" s="58">
        <v>122.80161499999998</v>
      </c>
      <c r="BS122" s="58">
        <v>122.80161499999998</v>
      </c>
      <c r="BT122" s="58">
        <v>122.80161499999998</v>
      </c>
      <c r="BU122" s="58">
        <v>122.80161499999998</v>
      </c>
      <c r="BV122" s="81">
        <v>122.80161499999998</v>
      </c>
      <c r="BW122" s="58">
        <v>122.80161499999998</v>
      </c>
      <c r="BX122" s="58">
        <v>122.80161499999998</v>
      </c>
      <c r="BY122" s="58">
        <v>122.80161499999998</v>
      </c>
      <c r="BZ122" s="58">
        <v>122.80161499999998</v>
      </c>
      <c r="CA122" s="58">
        <v>122.80161499999998</v>
      </c>
      <c r="CB122" s="58">
        <v>122.80161499999998</v>
      </c>
      <c r="CC122" s="49">
        <v>122.80161499999998</v>
      </c>
      <c r="CD122" s="58">
        <v>122.80161499999998</v>
      </c>
      <c r="CE122" s="58">
        <v>122.80161499999998</v>
      </c>
      <c r="CF122" s="58">
        <v>122.80161499999998</v>
      </c>
      <c r="CG122" s="58">
        <v>122.80161499999998</v>
      </c>
      <c r="CH122" s="81">
        <v>122.80161499999998</v>
      </c>
      <c r="CI122" s="58">
        <v>122.80161499999998</v>
      </c>
      <c r="CJ122" s="58">
        <v>122.80161499999998</v>
      </c>
      <c r="CK122" s="58">
        <v>122.80161499999998</v>
      </c>
      <c r="CL122" s="58">
        <v>122.80161499999998</v>
      </c>
      <c r="CM122" s="81">
        <v>122.80161499999998</v>
      </c>
      <c r="CN122" s="58">
        <v>122.80161499999998</v>
      </c>
      <c r="CO122" s="58">
        <v>122.80161499999998</v>
      </c>
      <c r="CP122" s="58">
        <v>122.80161499999998</v>
      </c>
      <c r="CQ122" s="58">
        <v>122.80161499999998</v>
      </c>
      <c r="CR122" s="81">
        <v>122.80161499999998</v>
      </c>
      <c r="CS122" s="58">
        <v>122.80161499999998</v>
      </c>
      <c r="CT122" s="58">
        <v>122.80161499999998</v>
      </c>
      <c r="CU122" s="58">
        <v>122.80161499999998</v>
      </c>
      <c r="CV122" s="58">
        <v>122.80161499999998</v>
      </c>
      <c r="CW122" s="81">
        <v>122.80161499999998</v>
      </c>
      <c r="CX122" s="58">
        <v>122.80161499999998</v>
      </c>
      <c r="CY122" s="58">
        <v>122.80161499999998</v>
      </c>
      <c r="CZ122" s="58">
        <v>122.80161499999998</v>
      </c>
      <c r="DA122" s="58">
        <v>122.80161499999998</v>
      </c>
      <c r="DB122" s="81">
        <v>122.80161499999998</v>
      </c>
      <c r="DC122" s="58">
        <v>122.80161499999998</v>
      </c>
      <c r="DD122" s="58">
        <v>122.80161499999998</v>
      </c>
      <c r="DE122" s="58">
        <v>122.80161499999998</v>
      </c>
      <c r="DF122" s="58">
        <v>122.80161499999998</v>
      </c>
      <c r="DG122" s="81">
        <v>122.80161499999998</v>
      </c>
      <c r="DH122" s="58">
        <v>122.80161499999998</v>
      </c>
      <c r="DI122" s="58">
        <v>122.80161499999998</v>
      </c>
      <c r="DJ122" s="58">
        <v>122.80161499999998</v>
      </c>
      <c r="DK122" s="58">
        <v>122.80161499999998</v>
      </c>
      <c r="DL122" s="49">
        <v>122.80161499999998</v>
      </c>
    </row>
    <row r="123" spans="1:116" s="92" customFormat="1" ht="15" customHeight="1" x14ac:dyDescent="0.25">
      <c r="A123" s="158"/>
      <c r="B123" s="138"/>
      <c r="C123" s="141"/>
      <c r="D123" s="141"/>
      <c r="E123" s="141"/>
      <c r="F123" s="144"/>
      <c r="G123" s="34"/>
      <c r="H123" s="35"/>
      <c r="I123" s="48"/>
      <c r="J123" s="49"/>
      <c r="K123" s="49"/>
      <c r="L123" s="49"/>
      <c r="M123" s="49"/>
      <c r="N123" s="49"/>
      <c r="O123" s="49"/>
      <c r="P123" s="58"/>
      <c r="Q123" s="58"/>
      <c r="R123" s="58"/>
      <c r="S123" s="58"/>
      <c r="T123" s="81"/>
      <c r="U123" s="58"/>
      <c r="V123" s="58"/>
      <c r="W123" s="58"/>
      <c r="X123" s="58"/>
      <c r="Y123" s="81"/>
      <c r="Z123" s="58"/>
      <c r="AA123" s="58"/>
      <c r="AB123" s="58"/>
      <c r="AC123" s="58"/>
      <c r="AD123" s="49"/>
      <c r="AE123" s="58"/>
      <c r="AF123" s="58"/>
      <c r="AG123" s="58"/>
      <c r="AH123" s="58"/>
      <c r="AI123" s="49"/>
      <c r="AJ123" s="58"/>
      <c r="AK123" s="58"/>
      <c r="AL123" s="58"/>
      <c r="AM123" s="58"/>
      <c r="AN123" s="58"/>
      <c r="AO123" s="81"/>
      <c r="AP123" s="58"/>
      <c r="AQ123" s="58"/>
      <c r="AR123" s="58"/>
      <c r="AS123" s="58"/>
      <c r="AT123" s="58"/>
      <c r="AU123" s="58"/>
      <c r="AV123" s="49"/>
      <c r="AW123" s="58"/>
      <c r="AX123" s="58"/>
      <c r="AY123" s="58"/>
      <c r="AZ123" s="58"/>
      <c r="BA123" s="58"/>
      <c r="BB123" s="49"/>
      <c r="BC123" s="58"/>
      <c r="BD123" s="58"/>
      <c r="BE123" s="58"/>
      <c r="BF123" s="58"/>
      <c r="BG123" s="81"/>
      <c r="BH123" s="58"/>
      <c r="BI123" s="58"/>
      <c r="BJ123" s="58"/>
      <c r="BK123" s="58"/>
      <c r="BL123" s="81"/>
      <c r="BM123" s="58"/>
      <c r="BN123" s="58"/>
      <c r="BO123" s="58"/>
      <c r="BP123" s="58"/>
      <c r="BQ123" s="58"/>
      <c r="BR123" s="58"/>
      <c r="BS123" s="58"/>
      <c r="BT123" s="58"/>
      <c r="BU123" s="58"/>
      <c r="BV123" s="81"/>
      <c r="BW123" s="58"/>
      <c r="BX123" s="58"/>
      <c r="BY123" s="58"/>
      <c r="BZ123" s="58"/>
      <c r="CA123" s="58"/>
      <c r="CB123" s="58"/>
      <c r="CC123" s="49"/>
      <c r="CD123" s="58"/>
      <c r="CE123" s="58"/>
      <c r="CF123" s="58"/>
      <c r="CG123" s="58"/>
      <c r="CH123" s="81"/>
      <c r="CI123" s="58"/>
      <c r="CJ123" s="58"/>
      <c r="CK123" s="58"/>
      <c r="CL123" s="58"/>
      <c r="CM123" s="81"/>
      <c r="CN123" s="58"/>
      <c r="CO123" s="58"/>
      <c r="CP123" s="58"/>
      <c r="CQ123" s="58"/>
      <c r="CR123" s="81"/>
      <c r="CS123" s="58"/>
      <c r="CT123" s="58"/>
      <c r="CU123" s="58"/>
      <c r="CV123" s="58"/>
      <c r="CW123" s="81"/>
      <c r="CX123" s="58"/>
      <c r="CY123" s="58"/>
      <c r="CZ123" s="58"/>
      <c r="DA123" s="58"/>
      <c r="DB123" s="81"/>
      <c r="DC123" s="58"/>
      <c r="DD123" s="58"/>
      <c r="DE123" s="58"/>
      <c r="DF123" s="58"/>
      <c r="DG123" s="81"/>
      <c r="DH123" s="58"/>
      <c r="DI123" s="58"/>
      <c r="DJ123" s="58"/>
      <c r="DK123" s="58"/>
      <c r="DL123" s="49"/>
    </row>
    <row r="124" spans="1:116" s="92" customFormat="1" ht="15.75" customHeight="1" thickBot="1" x14ac:dyDescent="0.3">
      <c r="A124" s="159"/>
      <c r="B124" s="139"/>
      <c r="C124" s="142"/>
      <c r="D124" s="142"/>
      <c r="E124" s="142"/>
      <c r="F124" s="145"/>
      <c r="G124" s="36"/>
      <c r="H124" s="37"/>
      <c r="I124" s="51"/>
      <c r="J124" s="52"/>
      <c r="K124" s="52"/>
      <c r="L124" s="52"/>
      <c r="M124" s="52"/>
      <c r="N124" s="52"/>
      <c r="O124" s="52"/>
      <c r="P124" s="80"/>
      <c r="Q124" s="80"/>
      <c r="R124" s="80"/>
      <c r="S124" s="80"/>
      <c r="T124" s="79"/>
      <c r="U124" s="80"/>
      <c r="V124" s="80"/>
      <c r="W124" s="80"/>
      <c r="X124" s="80"/>
      <c r="Y124" s="79"/>
      <c r="Z124" s="80"/>
      <c r="AA124" s="80"/>
      <c r="AB124" s="80"/>
      <c r="AC124" s="80"/>
      <c r="AD124" s="52"/>
      <c r="AE124" s="80"/>
      <c r="AF124" s="80"/>
      <c r="AG124" s="80"/>
      <c r="AH124" s="80"/>
      <c r="AI124" s="52"/>
      <c r="AJ124" s="80"/>
      <c r="AK124" s="80"/>
      <c r="AL124" s="80"/>
      <c r="AM124" s="80"/>
      <c r="AN124" s="80"/>
      <c r="AO124" s="79"/>
      <c r="AP124" s="80"/>
      <c r="AQ124" s="80"/>
      <c r="AR124" s="80"/>
      <c r="AS124" s="80"/>
      <c r="AT124" s="80"/>
      <c r="AU124" s="80"/>
      <c r="AV124" s="52"/>
      <c r="AW124" s="80"/>
      <c r="AX124" s="80"/>
      <c r="AY124" s="80"/>
      <c r="AZ124" s="80"/>
      <c r="BA124" s="80"/>
      <c r="BB124" s="52"/>
      <c r="BC124" s="80"/>
      <c r="BD124" s="80"/>
      <c r="BE124" s="80"/>
      <c r="BF124" s="80"/>
      <c r="BG124" s="79"/>
      <c r="BH124" s="80"/>
      <c r="BI124" s="80"/>
      <c r="BJ124" s="80"/>
      <c r="BK124" s="80"/>
      <c r="BL124" s="79"/>
      <c r="BM124" s="80"/>
      <c r="BN124" s="80"/>
      <c r="BO124" s="80"/>
      <c r="BP124" s="80"/>
      <c r="BQ124" s="80"/>
      <c r="BR124" s="80"/>
      <c r="BS124" s="80"/>
      <c r="BT124" s="80"/>
      <c r="BU124" s="80"/>
      <c r="BV124" s="79"/>
      <c r="BW124" s="80"/>
      <c r="BX124" s="80"/>
      <c r="BY124" s="80"/>
      <c r="BZ124" s="80"/>
      <c r="CA124" s="80"/>
      <c r="CB124" s="80"/>
      <c r="CC124" s="52"/>
      <c r="CD124" s="80"/>
      <c r="CE124" s="80"/>
      <c r="CF124" s="80"/>
      <c r="CG124" s="80"/>
      <c r="CH124" s="79"/>
      <c r="CI124" s="80"/>
      <c r="CJ124" s="80"/>
      <c r="CK124" s="80"/>
      <c r="CL124" s="80"/>
      <c r="CM124" s="79"/>
      <c r="CN124" s="80"/>
      <c r="CO124" s="80"/>
      <c r="CP124" s="80"/>
      <c r="CQ124" s="80"/>
      <c r="CR124" s="79"/>
      <c r="CS124" s="80"/>
      <c r="CT124" s="80"/>
      <c r="CU124" s="80"/>
      <c r="CV124" s="80"/>
      <c r="CW124" s="79"/>
      <c r="CX124" s="80"/>
      <c r="CY124" s="80"/>
      <c r="CZ124" s="80"/>
      <c r="DA124" s="80"/>
      <c r="DB124" s="79"/>
      <c r="DC124" s="80"/>
      <c r="DD124" s="80"/>
      <c r="DE124" s="80"/>
      <c r="DF124" s="80"/>
      <c r="DG124" s="79"/>
      <c r="DH124" s="80"/>
      <c r="DI124" s="80"/>
      <c r="DJ124" s="80"/>
      <c r="DK124" s="80"/>
      <c r="DL124" s="52"/>
    </row>
    <row r="125" spans="1:116" s="96" customFormat="1" ht="15" customHeight="1" x14ac:dyDescent="0.25">
      <c r="A125" s="152" t="s">
        <v>11</v>
      </c>
      <c r="B125" s="137" t="s">
        <v>147</v>
      </c>
      <c r="C125" s="140">
        <f>SUM(E125)</f>
        <v>944.01833499999998</v>
      </c>
      <c r="D125" s="140" t="s">
        <v>190</v>
      </c>
      <c r="E125" s="197">
        <f>944.718335-0.7</f>
        <v>944.01833499999998</v>
      </c>
      <c r="F125" s="143" t="s">
        <v>9</v>
      </c>
      <c r="G125" s="38" t="s">
        <v>124</v>
      </c>
      <c r="H125" s="39"/>
      <c r="I125" s="89">
        <v>14.556111</v>
      </c>
      <c r="J125" s="90">
        <v>3.3729460000000002</v>
      </c>
      <c r="K125" s="90">
        <v>0</v>
      </c>
      <c r="L125" s="90">
        <v>0</v>
      </c>
      <c r="M125" s="90">
        <v>1.0610000000000001E-3</v>
      </c>
      <c r="N125" s="90">
        <v>0</v>
      </c>
      <c r="O125" s="55">
        <v>0</v>
      </c>
      <c r="P125" s="55"/>
      <c r="Q125" s="55"/>
      <c r="R125" s="55"/>
      <c r="S125" s="55"/>
      <c r="T125" s="55">
        <v>0</v>
      </c>
      <c r="U125" s="55"/>
      <c r="V125" s="55"/>
      <c r="W125" s="55"/>
      <c r="X125" s="55"/>
      <c r="Y125" s="55">
        <v>0</v>
      </c>
      <c r="Z125" s="55"/>
      <c r="AA125" s="55"/>
      <c r="AB125" s="55"/>
      <c r="AC125" s="55"/>
      <c r="AD125" s="55">
        <v>0</v>
      </c>
      <c r="AE125" s="55"/>
      <c r="AF125" s="55"/>
      <c r="AG125" s="55"/>
      <c r="AH125" s="55"/>
      <c r="AI125" s="55">
        <v>0</v>
      </c>
      <c r="AJ125" s="55"/>
      <c r="AK125" s="55"/>
      <c r="AL125" s="55"/>
      <c r="AM125" s="55"/>
      <c r="AN125" s="55"/>
      <c r="AO125" s="55">
        <v>0</v>
      </c>
      <c r="AP125" s="55"/>
      <c r="AQ125" s="55"/>
      <c r="AR125" s="55"/>
      <c r="AS125" s="55"/>
      <c r="AT125" s="55"/>
      <c r="AU125" s="55"/>
      <c r="AV125" s="55">
        <v>0</v>
      </c>
      <c r="AW125" s="55"/>
      <c r="AX125" s="55"/>
      <c r="AY125" s="55"/>
      <c r="AZ125" s="55"/>
      <c r="BA125" s="55"/>
      <c r="BB125" s="55">
        <v>0</v>
      </c>
      <c r="BC125" s="55"/>
      <c r="BD125" s="55"/>
      <c r="BE125" s="55"/>
      <c r="BF125" s="55"/>
      <c r="BG125" s="55">
        <v>0</v>
      </c>
      <c r="BH125" s="55"/>
      <c r="BI125" s="55"/>
      <c r="BJ125" s="55"/>
      <c r="BK125" s="55"/>
      <c r="BL125" s="55">
        <v>0</v>
      </c>
      <c r="BM125" s="55"/>
      <c r="BN125" s="55"/>
      <c r="BO125" s="55"/>
      <c r="BP125" s="55"/>
      <c r="BQ125" s="55"/>
      <c r="BR125" s="55"/>
      <c r="BS125" s="55"/>
      <c r="BT125" s="55"/>
      <c r="BU125" s="55"/>
      <c r="BV125" s="55">
        <v>0</v>
      </c>
      <c r="BW125" s="55"/>
      <c r="BX125" s="55"/>
      <c r="BY125" s="55"/>
      <c r="BZ125" s="55"/>
      <c r="CA125" s="55"/>
      <c r="CB125" s="55"/>
      <c r="CC125" s="128">
        <f>51.4996653956667-0.7</f>
        <v>50.7996653956667</v>
      </c>
      <c r="CD125" s="130"/>
      <c r="CE125" s="130"/>
      <c r="CF125" s="130"/>
      <c r="CG125" s="130"/>
      <c r="CH125" s="55">
        <v>257.4983269783333</v>
      </c>
      <c r="CI125" s="55"/>
      <c r="CJ125" s="55"/>
      <c r="CK125" s="55"/>
      <c r="CL125" s="55"/>
      <c r="CM125" s="55">
        <v>257.4983269783333</v>
      </c>
      <c r="CN125" s="55"/>
      <c r="CO125" s="55"/>
      <c r="CP125" s="55"/>
      <c r="CQ125" s="55"/>
      <c r="CR125" s="55">
        <v>257.4983269783333</v>
      </c>
      <c r="CS125" s="55"/>
      <c r="CT125" s="55"/>
      <c r="CU125" s="55"/>
      <c r="CV125" s="55"/>
      <c r="CW125" s="55">
        <v>102.99933079133332</v>
      </c>
      <c r="CX125" s="55"/>
      <c r="CY125" s="55"/>
      <c r="CZ125" s="55"/>
      <c r="DA125" s="55"/>
      <c r="DB125" s="55"/>
      <c r="DC125" s="55"/>
      <c r="DD125" s="55"/>
      <c r="DE125" s="55"/>
      <c r="DF125" s="55"/>
      <c r="DG125" s="97"/>
      <c r="DH125" s="55"/>
      <c r="DI125" s="55"/>
      <c r="DJ125" s="55"/>
      <c r="DK125" s="55"/>
      <c r="DL125" s="98"/>
    </row>
    <row r="126" spans="1:116" s="96" customFormat="1" ht="15" customHeight="1" x14ac:dyDescent="0.25">
      <c r="A126" s="153"/>
      <c r="B126" s="138"/>
      <c r="C126" s="141"/>
      <c r="D126" s="141"/>
      <c r="E126" s="198"/>
      <c r="F126" s="144"/>
      <c r="G126" s="26" t="s">
        <v>123</v>
      </c>
      <c r="H126" s="27" t="s">
        <v>53</v>
      </c>
      <c r="I126" s="87">
        <v>14.556111</v>
      </c>
      <c r="J126" s="91">
        <f>J125+I126</f>
        <v>17.929057</v>
      </c>
      <c r="K126" s="91">
        <f t="shared" ref="K126:BV126" si="1004">K125+J126</f>
        <v>17.929057</v>
      </c>
      <c r="L126" s="91">
        <f t="shared" si="1004"/>
        <v>17.929057</v>
      </c>
      <c r="M126" s="91">
        <f t="shared" si="1004"/>
        <v>17.930118</v>
      </c>
      <c r="N126" s="91">
        <f t="shared" si="1004"/>
        <v>17.930118</v>
      </c>
      <c r="O126" s="91">
        <f t="shared" si="1004"/>
        <v>17.930118</v>
      </c>
      <c r="P126" s="91">
        <f t="shared" si="1004"/>
        <v>17.930118</v>
      </c>
      <c r="Q126" s="91">
        <f t="shared" si="1004"/>
        <v>17.930118</v>
      </c>
      <c r="R126" s="91">
        <f t="shared" si="1004"/>
        <v>17.930118</v>
      </c>
      <c r="S126" s="91">
        <f t="shared" si="1004"/>
        <v>17.930118</v>
      </c>
      <c r="T126" s="91">
        <f t="shared" si="1004"/>
        <v>17.930118</v>
      </c>
      <c r="U126" s="91">
        <f t="shared" si="1004"/>
        <v>17.930118</v>
      </c>
      <c r="V126" s="91">
        <f t="shared" si="1004"/>
        <v>17.930118</v>
      </c>
      <c r="W126" s="91">
        <f t="shared" si="1004"/>
        <v>17.930118</v>
      </c>
      <c r="X126" s="91">
        <f t="shared" si="1004"/>
        <v>17.930118</v>
      </c>
      <c r="Y126" s="91">
        <f t="shared" si="1004"/>
        <v>17.930118</v>
      </c>
      <c r="Z126" s="91">
        <f t="shared" si="1004"/>
        <v>17.930118</v>
      </c>
      <c r="AA126" s="91">
        <f t="shared" si="1004"/>
        <v>17.930118</v>
      </c>
      <c r="AB126" s="91">
        <f t="shared" si="1004"/>
        <v>17.930118</v>
      </c>
      <c r="AC126" s="91">
        <f t="shared" si="1004"/>
        <v>17.930118</v>
      </c>
      <c r="AD126" s="91">
        <f t="shared" si="1004"/>
        <v>17.930118</v>
      </c>
      <c r="AE126" s="91">
        <f t="shared" si="1004"/>
        <v>17.930118</v>
      </c>
      <c r="AF126" s="91">
        <f t="shared" si="1004"/>
        <v>17.930118</v>
      </c>
      <c r="AG126" s="91">
        <f t="shared" si="1004"/>
        <v>17.930118</v>
      </c>
      <c r="AH126" s="91">
        <f t="shared" si="1004"/>
        <v>17.930118</v>
      </c>
      <c r="AI126" s="91">
        <f t="shared" si="1004"/>
        <v>17.930118</v>
      </c>
      <c r="AJ126" s="91">
        <f t="shared" si="1004"/>
        <v>17.930118</v>
      </c>
      <c r="AK126" s="91">
        <f t="shared" si="1004"/>
        <v>17.930118</v>
      </c>
      <c r="AL126" s="91">
        <f t="shared" si="1004"/>
        <v>17.930118</v>
      </c>
      <c r="AM126" s="91">
        <f t="shared" si="1004"/>
        <v>17.930118</v>
      </c>
      <c r="AN126" s="91">
        <f t="shared" si="1004"/>
        <v>17.930118</v>
      </c>
      <c r="AO126" s="91">
        <f t="shared" si="1004"/>
        <v>17.930118</v>
      </c>
      <c r="AP126" s="91">
        <f t="shared" si="1004"/>
        <v>17.930118</v>
      </c>
      <c r="AQ126" s="91">
        <f t="shared" si="1004"/>
        <v>17.930118</v>
      </c>
      <c r="AR126" s="91">
        <f t="shared" si="1004"/>
        <v>17.930118</v>
      </c>
      <c r="AS126" s="91">
        <f t="shared" si="1004"/>
        <v>17.930118</v>
      </c>
      <c r="AT126" s="91">
        <f t="shared" si="1004"/>
        <v>17.930118</v>
      </c>
      <c r="AU126" s="91">
        <f t="shared" si="1004"/>
        <v>17.930118</v>
      </c>
      <c r="AV126" s="91">
        <f t="shared" si="1004"/>
        <v>17.930118</v>
      </c>
      <c r="AW126" s="91">
        <f t="shared" si="1004"/>
        <v>17.930118</v>
      </c>
      <c r="AX126" s="91">
        <f t="shared" si="1004"/>
        <v>17.930118</v>
      </c>
      <c r="AY126" s="91">
        <f t="shared" si="1004"/>
        <v>17.930118</v>
      </c>
      <c r="AZ126" s="91">
        <f t="shared" si="1004"/>
        <v>17.930118</v>
      </c>
      <c r="BA126" s="91">
        <f t="shared" si="1004"/>
        <v>17.930118</v>
      </c>
      <c r="BB126" s="91">
        <f t="shared" si="1004"/>
        <v>17.930118</v>
      </c>
      <c r="BC126" s="91">
        <f t="shared" si="1004"/>
        <v>17.930118</v>
      </c>
      <c r="BD126" s="91">
        <f t="shared" si="1004"/>
        <v>17.930118</v>
      </c>
      <c r="BE126" s="91">
        <f t="shared" si="1004"/>
        <v>17.930118</v>
      </c>
      <c r="BF126" s="91">
        <f t="shared" si="1004"/>
        <v>17.930118</v>
      </c>
      <c r="BG126" s="91">
        <f t="shared" si="1004"/>
        <v>17.930118</v>
      </c>
      <c r="BH126" s="91">
        <f t="shared" si="1004"/>
        <v>17.930118</v>
      </c>
      <c r="BI126" s="91">
        <f t="shared" si="1004"/>
        <v>17.930118</v>
      </c>
      <c r="BJ126" s="91">
        <f t="shared" si="1004"/>
        <v>17.930118</v>
      </c>
      <c r="BK126" s="91">
        <f t="shared" si="1004"/>
        <v>17.930118</v>
      </c>
      <c r="BL126" s="91">
        <f t="shared" si="1004"/>
        <v>17.930118</v>
      </c>
      <c r="BM126" s="91">
        <f t="shared" si="1004"/>
        <v>17.930118</v>
      </c>
      <c r="BN126" s="91">
        <f t="shared" si="1004"/>
        <v>17.930118</v>
      </c>
      <c r="BO126" s="91">
        <f t="shared" si="1004"/>
        <v>17.930118</v>
      </c>
      <c r="BP126" s="91">
        <f t="shared" si="1004"/>
        <v>17.930118</v>
      </c>
      <c r="BQ126" s="91">
        <f t="shared" si="1004"/>
        <v>17.930118</v>
      </c>
      <c r="BR126" s="91">
        <f t="shared" si="1004"/>
        <v>17.930118</v>
      </c>
      <c r="BS126" s="91">
        <f t="shared" si="1004"/>
        <v>17.930118</v>
      </c>
      <c r="BT126" s="91">
        <f t="shared" si="1004"/>
        <v>17.930118</v>
      </c>
      <c r="BU126" s="91">
        <f t="shared" si="1004"/>
        <v>17.930118</v>
      </c>
      <c r="BV126" s="91">
        <f t="shared" si="1004"/>
        <v>17.930118</v>
      </c>
      <c r="BW126" s="91">
        <f t="shared" ref="BW126:CW126" si="1005">BW125+BV126</f>
        <v>17.930118</v>
      </c>
      <c r="BX126" s="91">
        <f t="shared" si="1005"/>
        <v>17.930118</v>
      </c>
      <c r="BY126" s="91">
        <f t="shared" si="1005"/>
        <v>17.930118</v>
      </c>
      <c r="BZ126" s="91">
        <f t="shared" si="1005"/>
        <v>17.930118</v>
      </c>
      <c r="CA126" s="91">
        <f t="shared" si="1005"/>
        <v>17.930118</v>
      </c>
      <c r="CB126" s="91">
        <f t="shared" si="1005"/>
        <v>17.930118</v>
      </c>
      <c r="CC126" s="91">
        <f t="shared" si="1005"/>
        <v>68.729783395666701</v>
      </c>
      <c r="CD126" s="91">
        <f t="shared" si="1005"/>
        <v>68.729783395666701</v>
      </c>
      <c r="CE126" s="91">
        <f t="shared" si="1005"/>
        <v>68.729783395666701</v>
      </c>
      <c r="CF126" s="91">
        <f t="shared" si="1005"/>
        <v>68.729783395666701</v>
      </c>
      <c r="CG126" s="91">
        <f t="shared" si="1005"/>
        <v>68.729783395666701</v>
      </c>
      <c r="CH126" s="91">
        <f t="shared" si="1005"/>
        <v>326.22811037399998</v>
      </c>
      <c r="CI126" s="91">
        <f t="shared" si="1005"/>
        <v>326.22811037399998</v>
      </c>
      <c r="CJ126" s="91">
        <f t="shared" si="1005"/>
        <v>326.22811037399998</v>
      </c>
      <c r="CK126" s="91">
        <f t="shared" si="1005"/>
        <v>326.22811037399998</v>
      </c>
      <c r="CL126" s="91">
        <f t="shared" si="1005"/>
        <v>326.22811037399998</v>
      </c>
      <c r="CM126" s="91">
        <f t="shared" si="1005"/>
        <v>583.72643735233328</v>
      </c>
      <c r="CN126" s="91">
        <f t="shared" si="1005"/>
        <v>583.72643735233328</v>
      </c>
      <c r="CO126" s="91">
        <f t="shared" si="1005"/>
        <v>583.72643735233328</v>
      </c>
      <c r="CP126" s="91">
        <f t="shared" si="1005"/>
        <v>583.72643735233328</v>
      </c>
      <c r="CQ126" s="91">
        <f t="shared" si="1005"/>
        <v>583.72643735233328</v>
      </c>
      <c r="CR126" s="91">
        <f t="shared" si="1005"/>
        <v>841.22476433066663</v>
      </c>
      <c r="CS126" s="91">
        <f t="shared" si="1005"/>
        <v>841.22476433066663</v>
      </c>
      <c r="CT126" s="91">
        <f t="shared" si="1005"/>
        <v>841.22476433066663</v>
      </c>
      <c r="CU126" s="91">
        <f t="shared" si="1005"/>
        <v>841.22476433066663</v>
      </c>
      <c r="CV126" s="91">
        <f t="shared" si="1005"/>
        <v>841.22476433066663</v>
      </c>
      <c r="CW126" s="91">
        <f t="shared" si="1005"/>
        <v>944.22409512199999</v>
      </c>
      <c r="CX126" s="58">
        <f t="shared" ref="CX126" si="1006">CX125+CW126</f>
        <v>944.22409512199999</v>
      </c>
      <c r="CY126" s="58">
        <f t="shared" ref="CY126" si="1007">CY125+CX126</f>
        <v>944.22409512199999</v>
      </c>
      <c r="CZ126" s="58">
        <f t="shared" ref="CZ126" si="1008">CZ125+CY126</f>
        <v>944.22409512199999</v>
      </c>
      <c r="DA126" s="58">
        <f t="shared" ref="DA126" si="1009">DA125+CZ126</f>
        <v>944.22409512199999</v>
      </c>
      <c r="DB126" s="58">
        <f t="shared" ref="DB126" si="1010">DB125+DA126</f>
        <v>944.22409512199999</v>
      </c>
      <c r="DC126" s="58"/>
      <c r="DD126" s="58"/>
      <c r="DE126" s="58"/>
      <c r="DF126" s="58"/>
      <c r="DG126" s="81"/>
      <c r="DH126" s="58"/>
      <c r="DI126" s="58"/>
      <c r="DJ126" s="58"/>
      <c r="DK126" s="58"/>
      <c r="DL126" s="49"/>
    </row>
    <row r="127" spans="1:116" s="92" customFormat="1" x14ac:dyDescent="0.25">
      <c r="A127" s="153"/>
      <c r="B127" s="138"/>
      <c r="C127" s="141"/>
      <c r="D127" s="141"/>
      <c r="E127" s="198"/>
      <c r="F127" s="144"/>
      <c r="G127" s="28" t="s">
        <v>231</v>
      </c>
      <c r="H127" s="29" t="s">
        <v>54</v>
      </c>
      <c r="I127" s="87">
        <v>14.556111</v>
      </c>
      <c r="J127" s="49">
        <f>I126</f>
        <v>14.556111</v>
      </c>
      <c r="K127" s="49">
        <f>J126</f>
        <v>17.929057</v>
      </c>
      <c r="L127" s="49">
        <f>L126</f>
        <v>17.929057</v>
      </c>
      <c r="M127" s="49">
        <f t="shared" ref="M127:BX127" si="1011">L126</f>
        <v>17.929057</v>
      </c>
      <c r="N127" s="49">
        <f t="shared" si="1011"/>
        <v>17.930118</v>
      </c>
      <c r="O127" s="49">
        <f t="shared" si="1011"/>
        <v>17.930118</v>
      </c>
      <c r="P127" s="58">
        <f t="shared" si="1011"/>
        <v>17.930118</v>
      </c>
      <c r="Q127" s="58">
        <f t="shared" si="1011"/>
        <v>17.930118</v>
      </c>
      <c r="R127" s="58">
        <f t="shared" si="1011"/>
        <v>17.930118</v>
      </c>
      <c r="S127" s="58">
        <f t="shared" si="1011"/>
        <v>17.930118</v>
      </c>
      <c r="T127" s="81">
        <f t="shared" si="1011"/>
        <v>17.930118</v>
      </c>
      <c r="U127" s="58">
        <f t="shared" si="1011"/>
        <v>17.930118</v>
      </c>
      <c r="V127" s="58">
        <f t="shared" si="1011"/>
        <v>17.930118</v>
      </c>
      <c r="W127" s="58">
        <f t="shared" si="1011"/>
        <v>17.930118</v>
      </c>
      <c r="X127" s="58">
        <f t="shared" si="1011"/>
        <v>17.930118</v>
      </c>
      <c r="Y127" s="81">
        <f t="shared" si="1011"/>
        <v>17.930118</v>
      </c>
      <c r="Z127" s="58">
        <f t="shared" si="1011"/>
        <v>17.930118</v>
      </c>
      <c r="AA127" s="58">
        <f t="shared" si="1011"/>
        <v>17.930118</v>
      </c>
      <c r="AB127" s="58">
        <f t="shared" si="1011"/>
        <v>17.930118</v>
      </c>
      <c r="AC127" s="58">
        <f t="shared" si="1011"/>
        <v>17.930118</v>
      </c>
      <c r="AD127" s="49">
        <f t="shared" si="1011"/>
        <v>17.930118</v>
      </c>
      <c r="AE127" s="58">
        <f t="shared" si="1011"/>
        <v>17.930118</v>
      </c>
      <c r="AF127" s="58">
        <f t="shared" si="1011"/>
        <v>17.930118</v>
      </c>
      <c r="AG127" s="58">
        <f t="shared" si="1011"/>
        <v>17.930118</v>
      </c>
      <c r="AH127" s="58">
        <f t="shared" si="1011"/>
        <v>17.930118</v>
      </c>
      <c r="AI127" s="49">
        <f t="shared" si="1011"/>
        <v>17.930118</v>
      </c>
      <c r="AJ127" s="58">
        <f t="shared" si="1011"/>
        <v>17.930118</v>
      </c>
      <c r="AK127" s="58">
        <f t="shared" si="1011"/>
        <v>17.930118</v>
      </c>
      <c r="AL127" s="58">
        <f t="shared" si="1011"/>
        <v>17.930118</v>
      </c>
      <c r="AM127" s="58">
        <f t="shared" si="1011"/>
        <v>17.930118</v>
      </c>
      <c r="AN127" s="58">
        <f t="shared" si="1011"/>
        <v>17.930118</v>
      </c>
      <c r="AO127" s="81">
        <f t="shared" si="1011"/>
        <v>17.930118</v>
      </c>
      <c r="AP127" s="58">
        <f t="shared" si="1011"/>
        <v>17.930118</v>
      </c>
      <c r="AQ127" s="58">
        <f t="shared" si="1011"/>
        <v>17.930118</v>
      </c>
      <c r="AR127" s="58">
        <f t="shared" si="1011"/>
        <v>17.930118</v>
      </c>
      <c r="AS127" s="58">
        <f t="shared" si="1011"/>
        <v>17.930118</v>
      </c>
      <c r="AT127" s="58">
        <f t="shared" si="1011"/>
        <v>17.930118</v>
      </c>
      <c r="AU127" s="58">
        <f t="shared" si="1011"/>
        <v>17.930118</v>
      </c>
      <c r="AV127" s="49">
        <f t="shared" si="1011"/>
        <v>17.930118</v>
      </c>
      <c r="AW127" s="58">
        <f t="shared" si="1011"/>
        <v>17.930118</v>
      </c>
      <c r="AX127" s="58">
        <f t="shared" si="1011"/>
        <v>17.930118</v>
      </c>
      <c r="AY127" s="58">
        <f t="shared" si="1011"/>
        <v>17.930118</v>
      </c>
      <c r="AZ127" s="58">
        <f t="shared" si="1011"/>
        <v>17.930118</v>
      </c>
      <c r="BA127" s="58">
        <f t="shared" si="1011"/>
        <v>17.930118</v>
      </c>
      <c r="BB127" s="49">
        <f t="shared" si="1011"/>
        <v>17.930118</v>
      </c>
      <c r="BC127" s="58">
        <f t="shared" si="1011"/>
        <v>17.930118</v>
      </c>
      <c r="BD127" s="58">
        <f t="shared" si="1011"/>
        <v>17.930118</v>
      </c>
      <c r="BE127" s="58">
        <f t="shared" si="1011"/>
        <v>17.930118</v>
      </c>
      <c r="BF127" s="58">
        <f t="shared" si="1011"/>
        <v>17.930118</v>
      </c>
      <c r="BG127" s="81">
        <f t="shared" si="1011"/>
        <v>17.930118</v>
      </c>
      <c r="BH127" s="58">
        <f t="shared" si="1011"/>
        <v>17.930118</v>
      </c>
      <c r="BI127" s="58">
        <f t="shared" si="1011"/>
        <v>17.930118</v>
      </c>
      <c r="BJ127" s="58">
        <f t="shared" si="1011"/>
        <v>17.930118</v>
      </c>
      <c r="BK127" s="58">
        <f t="shared" si="1011"/>
        <v>17.930118</v>
      </c>
      <c r="BL127" s="81">
        <f t="shared" si="1011"/>
        <v>17.930118</v>
      </c>
      <c r="BM127" s="58">
        <f t="shared" si="1011"/>
        <v>17.930118</v>
      </c>
      <c r="BN127" s="58">
        <f t="shared" si="1011"/>
        <v>17.930118</v>
      </c>
      <c r="BO127" s="58">
        <f t="shared" si="1011"/>
        <v>17.930118</v>
      </c>
      <c r="BP127" s="58">
        <f t="shared" si="1011"/>
        <v>17.930118</v>
      </c>
      <c r="BQ127" s="58">
        <f t="shared" si="1011"/>
        <v>17.930118</v>
      </c>
      <c r="BR127" s="58">
        <f t="shared" si="1011"/>
        <v>17.930118</v>
      </c>
      <c r="BS127" s="58">
        <f t="shared" si="1011"/>
        <v>17.930118</v>
      </c>
      <c r="BT127" s="58">
        <f t="shared" si="1011"/>
        <v>17.930118</v>
      </c>
      <c r="BU127" s="58">
        <f t="shared" si="1011"/>
        <v>17.930118</v>
      </c>
      <c r="BV127" s="81">
        <f t="shared" si="1011"/>
        <v>17.930118</v>
      </c>
      <c r="BW127" s="58">
        <f t="shared" si="1011"/>
        <v>17.930118</v>
      </c>
      <c r="BX127" s="58">
        <f t="shared" si="1011"/>
        <v>17.930118</v>
      </c>
      <c r="BY127" s="58">
        <f t="shared" ref="BY127:CW127" si="1012">BX126</f>
        <v>17.930118</v>
      </c>
      <c r="BZ127" s="58">
        <f t="shared" si="1012"/>
        <v>17.930118</v>
      </c>
      <c r="CA127" s="58">
        <f t="shared" si="1012"/>
        <v>17.930118</v>
      </c>
      <c r="CB127" s="58">
        <f t="shared" si="1012"/>
        <v>17.930118</v>
      </c>
      <c r="CC127" s="49">
        <f t="shared" si="1012"/>
        <v>17.930118</v>
      </c>
      <c r="CD127" s="58">
        <f t="shared" si="1012"/>
        <v>68.729783395666701</v>
      </c>
      <c r="CE127" s="58">
        <f t="shared" si="1012"/>
        <v>68.729783395666701</v>
      </c>
      <c r="CF127" s="58">
        <f t="shared" si="1012"/>
        <v>68.729783395666701</v>
      </c>
      <c r="CG127" s="58">
        <f t="shared" si="1012"/>
        <v>68.729783395666701</v>
      </c>
      <c r="CH127" s="81">
        <f t="shared" si="1012"/>
        <v>68.729783395666701</v>
      </c>
      <c r="CI127" s="58">
        <f t="shared" si="1012"/>
        <v>326.22811037399998</v>
      </c>
      <c r="CJ127" s="58">
        <f t="shared" si="1012"/>
        <v>326.22811037399998</v>
      </c>
      <c r="CK127" s="58">
        <f t="shared" si="1012"/>
        <v>326.22811037399998</v>
      </c>
      <c r="CL127" s="58">
        <f t="shared" si="1012"/>
        <v>326.22811037399998</v>
      </c>
      <c r="CM127" s="81">
        <f t="shared" si="1012"/>
        <v>326.22811037399998</v>
      </c>
      <c r="CN127" s="58">
        <f t="shared" si="1012"/>
        <v>583.72643735233328</v>
      </c>
      <c r="CO127" s="58">
        <f t="shared" si="1012"/>
        <v>583.72643735233328</v>
      </c>
      <c r="CP127" s="58">
        <f t="shared" si="1012"/>
        <v>583.72643735233328</v>
      </c>
      <c r="CQ127" s="58">
        <f t="shared" si="1012"/>
        <v>583.72643735233328</v>
      </c>
      <c r="CR127" s="81">
        <f t="shared" si="1012"/>
        <v>583.72643735233328</v>
      </c>
      <c r="CS127" s="58">
        <f t="shared" si="1012"/>
        <v>841.22476433066663</v>
      </c>
      <c r="CT127" s="58">
        <f t="shared" si="1012"/>
        <v>841.22476433066663</v>
      </c>
      <c r="CU127" s="58">
        <f t="shared" si="1012"/>
        <v>841.22476433066663</v>
      </c>
      <c r="CV127" s="58">
        <f t="shared" si="1012"/>
        <v>841.22476433066663</v>
      </c>
      <c r="CW127" s="81">
        <f t="shared" si="1012"/>
        <v>841.22476433066663</v>
      </c>
      <c r="CX127" s="58">
        <f t="shared" ref="CX127" si="1013">CW126</f>
        <v>944.22409512199999</v>
      </c>
      <c r="CY127" s="58">
        <f t="shared" ref="CY127" si="1014">CX126</f>
        <v>944.22409512199999</v>
      </c>
      <c r="CZ127" s="58">
        <f t="shared" ref="CZ127" si="1015">CY126</f>
        <v>944.22409512199999</v>
      </c>
      <c r="DA127" s="58">
        <f t="shared" ref="DA127" si="1016">CZ126</f>
        <v>944.22409512199999</v>
      </c>
      <c r="DB127" s="81">
        <f t="shared" ref="DB127" si="1017">DA126</f>
        <v>944.22409512199999</v>
      </c>
      <c r="DC127" s="58"/>
      <c r="DD127" s="58"/>
      <c r="DE127" s="58"/>
      <c r="DF127" s="58"/>
      <c r="DG127" s="81"/>
      <c r="DH127" s="58"/>
      <c r="DI127" s="58"/>
      <c r="DJ127" s="58"/>
      <c r="DK127" s="58"/>
      <c r="DL127" s="49"/>
    </row>
    <row r="128" spans="1:116" s="92" customFormat="1" x14ac:dyDescent="0.25">
      <c r="A128" s="153"/>
      <c r="B128" s="138"/>
      <c r="C128" s="141"/>
      <c r="D128" s="141"/>
      <c r="E128" s="198"/>
      <c r="F128" s="144"/>
      <c r="G128" s="28" t="s">
        <v>128</v>
      </c>
      <c r="H128" s="29" t="s">
        <v>54</v>
      </c>
      <c r="I128" s="87">
        <v>14.556111</v>
      </c>
      <c r="J128" s="49">
        <f>I126</f>
        <v>14.556111</v>
      </c>
      <c r="K128" s="49">
        <f>J126</f>
        <v>17.929057</v>
      </c>
      <c r="L128" s="49">
        <f>L126</f>
        <v>17.929057</v>
      </c>
      <c r="M128" s="49">
        <f t="shared" ref="M128:BX128" si="1018">L126</f>
        <v>17.929057</v>
      </c>
      <c r="N128" s="49">
        <f t="shared" si="1018"/>
        <v>17.930118</v>
      </c>
      <c r="O128" s="49">
        <f t="shared" si="1018"/>
        <v>17.930118</v>
      </c>
      <c r="P128" s="58">
        <f t="shared" si="1018"/>
        <v>17.930118</v>
      </c>
      <c r="Q128" s="58">
        <f t="shared" si="1018"/>
        <v>17.930118</v>
      </c>
      <c r="R128" s="58">
        <f t="shared" si="1018"/>
        <v>17.930118</v>
      </c>
      <c r="S128" s="58">
        <f t="shared" si="1018"/>
        <v>17.930118</v>
      </c>
      <c r="T128" s="81">
        <f t="shared" si="1018"/>
        <v>17.930118</v>
      </c>
      <c r="U128" s="58">
        <f t="shared" si="1018"/>
        <v>17.930118</v>
      </c>
      <c r="V128" s="58">
        <f t="shared" si="1018"/>
        <v>17.930118</v>
      </c>
      <c r="W128" s="58">
        <f t="shared" si="1018"/>
        <v>17.930118</v>
      </c>
      <c r="X128" s="58">
        <f t="shared" si="1018"/>
        <v>17.930118</v>
      </c>
      <c r="Y128" s="81">
        <f t="shared" si="1018"/>
        <v>17.930118</v>
      </c>
      <c r="Z128" s="58">
        <f t="shared" si="1018"/>
        <v>17.930118</v>
      </c>
      <c r="AA128" s="58">
        <f t="shared" si="1018"/>
        <v>17.930118</v>
      </c>
      <c r="AB128" s="58">
        <f t="shared" si="1018"/>
        <v>17.930118</v>
      </c>
      <c r="AC128" s="58">
        <f t="shared" si="1018"/>
        <v>17.930118</v>
      </c>
      <c r="AD128" s="49">
        <f t="shared" si="1018"/>
        <v>17.930118</v>
      </c>
      <c r="AE128" s="58">
        <f t="shared" si="1018"/>
        <v>17.930118</v>
      </c>
      <c r="AF128" s="58">
        <f t="shared" si="1018"/>
        <v>17.930118</v>
      </c>
      <c r="AG128" s="58">
        <f t="shared" si="1018"/>
        <v>17.930118</v>
      </c>
      <c r="AH128" s="58">
        <f t="shared" si="1018"/>
        <v>17.930118</v>
      </c>
      <c r="AI128" s="49">
        <f t="shared" si="1018"/>
        <v>17.930118</v>
      </c>
      <c r="AJ128" s="58">
        <f t="shared" si="1018"/>
        <v>17.930118</v>
      </c>
      <c r="AK128" s="58">
        <f t="shared" si="1018"/>
        <v>17.930118</v>
      </c>
      <c r="AL128" s="58">
        <f t="shared" si="1018"/>
        <v>17.930118</v>
      </c>
      <c r="AM128" s="58">
        <f t="shared" si="1018"/>
        <v>17.930118</v>
      </c>
      <c r="AN128" s="58">
        <f t="shared" si="1018"/>
        <v>17.930118</v>
      </c>
      <c r="AO128" s="81">
        <f t="shared" si="1018"/>
        <v>17.930118</v>
      </c>
      <c r="AP128" s="58">
        <f t="shared" si="1018"/>
        <v>17.930118</v>
      </c>
      <c r="AQ128" s="58">
        <f t="shared" si="1018"/>
        <v>17.930118</v>
      </c>
      <c r="AR128" s="58">
        <f t="shared" si="1018"/>
        <v>17.930118</v>
      </c>
      <c r="AS128" s="58">
        <f t="shared" si="1018"/>
        <v>17.930118</v>
      </c>
      <c r="AT128" s="58">
        <f t="shared" si="1018"/>
        <v>17.930118</v>
      </c>
      <c r="AU128" s="58">
        <f t="shared" si="1018"/>
        <v>17.930118</v>
      </c>
      <c r="AV128" s="49">
        <f t="shared" si="1018"/>
        <v>17.930118</v>
      </c>
      <c r="AW128" s="58">
        <f t="shared" si="1018"/>
        <v>17.930118</v>
      </c>
      <c r="AX128" s="58">
        <f t="shared" si="1018"/>
        <v>17.930118</v>
      </c>
      <c r="AY128" s="58">
        <f t="shared" si="1018"/>
        <v>17.930118</v>
      </c>
      <c r="AZ128" s="58">
        <f t="shared" si="1018"/>
        <v>17.930118</v>
      </c>
      <c r="BA128" s="58">
        <f t="shared" si="1018"/>
        <v>17.930118</v>
      </c>
      <c r="BB128" s="49">
        <f t="shared" si="1018"/>
        <v>17.930118</v>
      </c>
      <c r="BC128" s="58">
        <f t="shared" si="1018"/>
        <v>17.930118</v>
      </c>
      <c r="BD128" s="58">
        <f t="shared" si="1018"/>
        <v>17.930118</v>
      </c>
      <c r="BE128" s="58">
        <f t="shared" si="1018"/>
        <v>17.930118</v>
      </c>
      <c r="BF128" s="58">
        <f t="shared" si="1018"/>
        <v>17.930118</v>
      </c>
      <c r="BG128" s="81">
        <f t="shared" si="1018"/>
        <v>17.930118</v>
      </c>
      <c r="BH128" s="58">
        <f t="shared" si="1018"/>
        <v>17.930118</v>
      </c>
      <c r="BI128" s="58">
        <f t="shared" si="1018"/>
        <v>17.930118</v>
      </c>
      <c r="BJ128" s="58">
        <f t="shared" si="1018"/>
        <v>17.930118</v>
      </c>
      <c r="BK128" s="58">
        <f t="shared" si="1018"/>
        <v>17.930118</v>
      </c>
      <c r="BL128" s="81">
        <f t="shared" si="1018"/>
        <v>17.930118</v>
      </c>
      <c r="BM128" s="58">
        <f t="shared" si="1018"/>
        <v>17.930118</v>
      </c>
      <c r="BN128" s="58">
        <f t="shared" si="1018"/>
        <v>17.930118</v>
      </c>
      <c r="BO128" s="58">
        <f t="shared" si="1018"/>
        <v>17.930118</v>
      </c>
      <c r="BP128" s="58">
        <f t="shared" si="1018"/>
        <v>17.930118</v>
      </c>
      <c r="BQ128" s="58">
        <f t="shared" si="1018"/>
        <v>17.930118</v>
      </c>
      <c r="BR128" s="58">
        <f t="shared" si="1018"/>
        <v>17.930118</v>
      </c>
      <c r="BS128" s="58">
        <f t="shared" si="1018"/>
        <v>17.930118</v>
      </c>
      <c r="BT128" s="58">
        <f t="shared" si="1018"/>
        <v>17.930118</v>
      </c>
      <c r="BU128" s="58">
        <f t="shared" si="1018"/>
        <v>17.930118</v>
      </c>
      <c r="BV128" s="81">
        <f t="shared" si="1018"/>
        <v>17.930118</v>
      </c>
      <c r="BW128" s="58">
        <f t="shared" si="1018"/>
        <v>17.930118</v>
      </c>
      <c r="BX128" s="58">
        <f t="shared" si="1018"/>
        <v>17.930118</v>
      </c>
      <c r="BY128" s="58">
        <f t="shared" ref="BY128:CW128" si="1019">BX126</f>
        <v>17.930118</v>
      </c>
      <c r="BZ128" s="58">
        <f t="shared" si="1019"/>
        <v>17.930118</v>
      </c>
      <c r="CA128" s="58">
        <f t="shared" si="1019"/>
        <v>17.930118</v>
      </c>
      <c r="CB128" s="58">
        <f t="shared" si="1019"/>
        <v>17.930118</v>
      </c>
      <c r="CC128" s="49">
        <f t="shared" si="1019"/>
        <v>17.930118</v>
      </c>
      <c r="CD128" s="58">
        <f t="shared" si="1019"/>
        <v>68.729783395666701</v>
      </c>
      <c r="CE128" s="58">
        <f t="shared" si="1019"/>
        <v>68.729783395666701</v>
      </c>
      <c r="CF128" s="58">
        <f t="shared" si="1019"/>
        <v>68.729783395666701</v>
      </c>
      <c r="CG128" s="58">
        <f t="shared" si="1019"/>
        <v>68.729783395666701</v>
      </c>
      <c r="CH128" s="81">
        <f t="shared" si="1019"/>
        <v>68.729783395666701</v>
      </c>
      <c r="CI128" s="58">
        <f t="shared" si="1019"/>
        <v>326.22811037399998</v>
      </c>
      <c r="CJ128" s="58">
        <f t="shared" si="1019"/>
        <v>326.22811037399998</v>
      </c>
      <c r="CK128" s="58">
        <f t="shared" si="1019"/>
        <v>326.22811037399998</v>
      </c>
      <c r="CL128" s="58">
        <f t="shared" si="1019"/>
        <v>326.22811037399998</v>
      </c>
      <c r="CM128" s="81">
        <f t="shared" si="1019"/>
        <v>326.22811037399998</v>
      </c>
      <c r="CN128" s="58">
        <f t="shared" si="1019"/>
        <v>583.72643735233328</v>
      </c>
      <c r="CO128" s="58">
        <f t="shared" si="1019"/>
        <v>583.72643735233328</v>
      </c>
      <c r="CP128" s="58">
        <f t="shared" si="1019"/>
        <v>583.72643735233328</v>
      </c>
      <c r="CQ128" s="58">
        <f t="shared" si="1019"/>
        <v>583.72643735233328</v>
      </c>
      <c r="CR128" s="81">
        <f t="shared" si="1019"/>
        <v>583.72643735233328</v>
      </c>
      <c r="CS128" s="58">
        <f t="shared" si="1019"/>
        <v>841.22476433066663</v>
      </c>
      <c r="CT128" s="58">
        <f t="shared" si="1019"/>
        <v>841.22476433066663</v>
      </c>
      <c r="CU128" s="58">
        <f t="shared" si="1019"/>
        <v>841.22476433066663</v>
      </c>
      <c r="CV128" s="58">
        <f t="shared" si="1019"/>
        <v>841.22476433066663</v>
      </c>
      <c r="CW128" s="81">
        <f t="shared" si="1019"/>
        <v>841.22476433066663</v>
      </c>
      <c r="CX128" s="58">
        <f t="shared" ref="CX128" si="1020">CW126</f>
        <v>944.22409512199999</v>
      </c>
      <c r="CY128" s="58">
        <f t="shared" ref="CY128" si="1021">CX126</f>
        <v>944.22409512199999</v>
      </c>
      <c r="CZ128" s="58">
        <f t="shared" ref="CZ128" si="1022">CY126</f>
        <v>944.22409512199999</v>
      </c>
      <c r="DA128" s="58">
        <f t="shared" ref="DA128" si="1023">CZ126</f>
        <v>944.22409512199999</v>
      </c>
      <c r="DB128" s="81">
        <f t="shared" ref="DB128" si="1024">DA126</f>
        <v>944.22409512199999</v>
      </c>
      <c r="DC128" s="58"/>
      <c r="DD128" s="58"/>
      <c r="DE128" s="58"/>
      <c r="DF128" s="58"/>
      <c r="DG128" s="81"/>
      <c r="DH128" s="58"/>
      <c r="DI128" s="58"/>
      <c r="DJ128" s="58"/>
      <c r="DK128" s="58"/>
      <c r="DL128" s="49"/>
    </row>
    <row r="129" spans="1:116" s="92" customFormat="1" x14ac:dyDescent="0.25">
      <c r="A129" s="153"/>
      <c r="B129" s="138"/>
      <c r="C129" s="141"/>
      <c r="D129" s="141"/>
      <c r="E129" s="198"/>
      <c r="F129" s="144"/>
      <c r="G129" s="28" t="s">
        <v>232</v>
      </c>
      <c r="H129" s="29" t="s">
        <v>55</v>
      </c>
      <c r="I129" s="48"/>
      <c r="J129" s="49">
        <f>I126</f>
        <v>14.556111</v>
      </c>
      <c r="K129" s="49">
        <f>J126</f>
        <v>17.929057</v>
      </c>
      <c r="L129" s="49">
        <f>L128</f>
        <v>17.929057</v>
      </c>
      <c r="M129" s="49">
        <f t="shared" ref="M129:BX129" si="1025">L126</f>
        <v>17.929057</v>
      </c>
      <c r="N129" s="49">
        <f t="shared" si="1025"/>
        <v>17.930118</v>
      </c>
      <c r="O129" s="49">
        <f t="shared" si="1025"/>
        <v>17.930118</v>
      </c>
      <c r="P129" s="58">
        <f t="shared" si="1025"/>
        <v>17.930118</v>
      </c>
      <c r="Q129" s="58">
        <f t="shared" si="1025"/>
        <v>17.930118</v>
      </c>
      <c r="R129" s="58">
        <f t="shared" si="1025"/>
        <v>17.930118</v>
      </c>
      <c r="S129" s="58">
        <f t="shared" si="1025"/>
        <v>17.930118</v>
      </c>
      <c r="T129" s="81">
        <f t="shared" si="1025"/>
        <v>17.930118</v>
      </c>
      <c r="U129" s="58">
        <f t="shared" si="1025"/>
        <v>17.930118</v>
      </c>
      <c r="V129" s="58">
        <f t="shared" si="1025"/>
        <v>17.930118</v>
      </c>
      <c r="W129" s="58">
        <f t="shared" si="1025"/>
        <v>17.930118</v>
      </c>
      <c r="X129" s="58">
        <f t="shared" si="1025"/>
        <v>17.930118</v>
      </c>
      <c r="Y129" s="81">
        <f t="shared" si="1025"/>
        <v>17.930118</v>
      </c>
      <c r="Z129" s="58">
        <f t="shared" si="1025"/>
        <v>17.930118</v>
      </c>
      <c r="AA129" s="58">
        <f t="shared" si="1025"/>
        <v>17.930118</v>
      </c>
      <c r="AB129" s="58">
        <f t="shared" si="1025"/>
        <v>17.930118</v>
      </c>
      <c r="AC129" s="58">
        <f t="shared" si="1025"/>
        <v>17.930118</v>
      </c>
      <c r="AD129" s="49">
        <f t="shared" si="1025"/>
        <v>17.930118</v>
      </c>
      <c r="AE129" s="58">
        <f t="shared" si="1025"/>
        <v>17.930118</v>
      </c>
      <c r="AF129" s="58">
        <f t="shared" si="1025"/>
        <v>17.930118</v>
      </c>
      <c r="AG129" s="58">
        <f t="shared" si="1025"/>
        <v>17.930118</v>
      </c>
      <c r="AH129" s="58">
        <f t="shared" si="1025"/>
        <v>17.930118</v>
      </c>
      <c r="AI129" s="49">
        <f t="shared" si="1025"/>
        <v>17.930118</v>
      </c>
      <c r="AJ129" s="58">
        <f t="shared" si="1025"/>
        <v>17.930118</v>
      </c>
      <c r="AK129" s="58">
        <f t="shared" si="1025"/>
        <v>17.930118</v>
      </c>
      <c r="AL129" s="58">
        <f t="shared" si="1025"/>
        <v>17.930118</v>
      </c>
      <c r="AM129" s="58">
        <f t="shared" si="1025"/>
        <v>17.930118</v>
      </c>
      <c r="AN129" s="58">
        <f t="shared" si="1025"/>
        <v>17.930118</v>
      </c>
      <c r="AO129" s="81">
        <f t="shared" si="1025"/>
        <v>17.930118</v>
      </c>
      <c r="AP129" s="58">
        <f t="shared" si="1025"/>
        <v>17.930118</v>
      </c>
      <c r="AQ129" s="58">
        <f t="shared" si="1025"/>
        <v>17.930118</v>
      </c>
      <c r="AR129" s="58">
        <f t="shared" si="1025"/>
        <v>17.930118</v>
      </c>
      <c r="AS129" s="58">
        <f t="shared" si="1025"/>
        <v>17.930118</v>
      </c>
      <c r="AT129" s="58">
        <f t="shared" si="1025"/>
        <v>17.930118</v>
      </c>
      <c r="AU129" s="58">
        <f t="shared" si="1025"/>
        <v>17.930118</v>
      </c>
      <c r="AV129" s="49">
        <f t="shared" si="1025"/>
        <v>17.930118</v>
      </c>
      <c r="AW129" s="58">
        <f t="shared" si="1025"/>
        <v>17.930118</v>
      </c>
      <c r="AX129" s="58">
        <f t="shared" si="1025"/>
        <v>17.930118</v>
      </c>
      <c r="AY129" s="58">
        <f t="shared" si="1025"/>
        <v>17.930118</v>
      </c>
      <c r="AZ129" s="58">
        <f t="shared" si="1025"/>
        <v>17.930118</v>
      </c>
      <c r="BA129" s="58">
        <f t="shared" si="1025"/>
        <v>17.930118</v>
      </c>
      <c r="BB129" s="49">
        <f t="shared" si="1025"/>
        <v>17.930118</v>
      </c>
      <c r="BC129" s="58">
        <f t="shared" si="1025"/>
        <v>17.930118</v>
      </c>
      <c r="BD129" s="58">
        <f t="shared" si="1025"/>
        <v>17.930118</v>
      </c>
      <c r="BE129" s="58">
        <f t="shared" si="1025"/>
        <v>17.930118</v>
      </c>
      <c r="BF129" s="58">
        <f t="shared" si="1025"/>
        <v>17.930118</v>
      </c>
      <c r="BG129" s="81">
        <f t="shared" si="1025"/>
        <v>17.930118</v>
      </c>
      <c r="BH129" s="58">
        <f t="shared" si="1025"/>
        <v>17.930118</v>
      </c>
      <c r="BI129" s="58">
        <f t="shared" si="1025"/>
        <v>17.930118</v>
      </c>
      <c r="BJ129" s="58">
        <f t="shared" si="1025"/>
        <v>17.930118</v>
      </c>
      <c r="BK129" s="58">
        <f t="shared" si="1025"/>
        <v>17.930118</v>
      </c>
      <c r="BL129" s="81">
        <f t="shared" si="1025"/>
        <v>17.930118</v>
      </c>
      <c r="BM129" s="58">
        <f t="shared" si="1025"/>
        <v>17.930118</v>
      </c>
      <c r="BN129" s="58">
        <f t="shared" si="1025"/>
        <v>17.930118</v>
      </c>
      <c r="BO129" s="58">
        <f t="shared" si="1025"/>
        <v>17.930118</v>
      </c>
      <c r="BP129" s="58">
        <f t="shared" si="1025"/>
        <v>17.930118</v>
      </c>
      <c r="BQ129" s="58">
        <f t="shared" si="1025"/>
        <v>17.930118</v>
      </c>
      <c r="BR129" s="58">
        <f t="shared" si="1025"/>
        <v>17.930118</v>
      </c>
      <c r="BS129" s="58">
        <f t="shared" si="1025"/>
        <v>17.930118</v>
      </c>
      <c r="BT129" s="58">
        <f t="shared" si="1025"/>
        <v>17.930118</v>
      </c>
      <c r="BU129" s="58">
        <f t="shared" si="1025"/>
        <v>17.930118</v>
      </c>
      <c r="BV129" s="81">
        <f t="shared" si="1025"/>
        <v>17.930118</v>
      </c>
      <c r="BW129" s="58">
        <f t="shared" si="1025"/>
        <v>17.930118</v>
      </c>
      <c r="BX129" s="58">
        <f t="shared" si="1025"/>
        <v>17.930118</v>
      </c>
      <c r="BY129" s="58">
        <f t="shared" ref="BY129:CW129" si="1026">BX126</f>
        <v>17.930118</v>
      </c>
      <c r="BZ129" s="58">
        <f t="shared" si="1026"/>
        <v>17.930118</v>
      </c>
      <c r="CA129" s="58">
        <f t="shared" si="1026"/>
        <v>17.930118</v>
      </c>
      <c r="CB129" s="58">
        <f t="shared" si="1026"/>
        <v>17.930118</v>
      </c>
      <c r="CC129" s="49">
        <f t="shared" si="1026"/>
        <v>17.930118</v>
      </c>
      <c r="CD129" s="58">
        <f t="shared" si="1026"/>
        <v>68.729783395666701</v>
      </c>
      <c r="CE129" s="58">
        <f t="shared" si="1026"/>
        <v>68.729783395666701</v>
      </c>
      <c r="CF129" s="58">
        <f t="shared" si="1026"/>
        <v>68.729783395666701</v>
      </c>
      <c r="CG129" s="58">
        <f t="shared" si="1026"/>
        <v>68.729783395666701</v>
      </c>
      <c r="CH129" s="81">
        <f t="shared" si="1026"/>
        <v>68.729783395666701</v>
      </c>
      <c r="CI129" s="58">
        <f t="shared" si="1026"/>
        <v>326.22811037399998</v>
      </c>
      <c r="CJ129" s="58">
        <f t="shared" si="1026"/>
        <v>326.22811037399998</v>
      </c>
      <c r="CK129" s="58">
        <f t="shared" si="1026"/>
        <v>326.22811037399998</v>
      </c>
      <c r="CL129" s="58">
        <f t="shared" si="1026"/>
        <v>326.22811037399998</v>
      </c>
      <c r="CM129" s="81">
        <f t="shared" si="1026"/>
        <v>326.22811037399998</v>
      </c>
      <c r="CN129" s="58">
        <f t="shared" si="1026"/>
        <v>583.72643735233328</v>
      </c>
      <c r="CO129" s="58">
        <f t="shared" si="1026"/>
        <v>583.72643735233328</v>
      </c>
      <c r="CP129" s="58">
        <f t="shared" si="1026"/>
        <v>583.72643735233328</v>
      </c>
      <c r="CQ129" s="58">
        <f t="shared" si="1026"/>
        <v>583.72643735233328</v>
      </c>
      <c r="CR129" s="81">
        <f t="shared" si="1026"/>
        <v>583.72643735233328</v>
      </c>
      <c r="CS129" s="58">
        <f t="shared" si="1026"/>
        <v>841.22476433066663</v>
      </c>
      <c r="CT129" s="58">
        <f t="shared" si="1026"/>
        <v>841.22476433066663</v>
      </c>
      <c r="CU129" s="58">
        <f t="shared" si="1026"/>
        <v>841.22476433066663</v>
      </c>
      <c r="CV129" s="58">
        <f t="shared" si="1026"/>
        <v>841.22476433066663</v>
      </c>
      <c r="CW129" s="81">
        <f t="shared" si="1026"/>
        <v>841.22476433066663</v>
      </c>
      <c r="CX129" s="58">
        <f t="shared" ref="CX129" si="1027">CW126</f>
        <v>944.22409512199999</v>
      </c>
      <c r="CY129" s="58">
        <f t="shared" ref="CY129" si="1028">CX126</f>
        <v>944.22409512199999</v>
      </c>
      <c r="CZ129" s="58">
        <f t="shared" ref="CZ129" si="1029">CY126</f>
        <v>944.22409512199999</v>
      </c>
      <c r="DA129" s="58">
        <f t="shared" ref="DA129" si="1030">CZ126</f>
        <v>944.22409512199999</v>
      </c>
      <c r="DB129" s="81">
        <f t="shared" ref="DB129" si="1031">DA126</f>
        <v>944.22409512199999</v>
      </c>
      <c r="DC129" s="58"/>
      <c r="DD129" s="58"/>
      <c r="DE129" s="58"/>
      <c r="DF129" s="58"/>
      <c r="DG129" s="81"/>
      <c r="DH129" s="58"/>
      <c r="DI129" s="58"/>
      <c r="DJ129" s="58"/>
      <c r="DK129" s="58"/>
      <c r="DL129" s="49"/>
    </row>
    <row r="130" spans="1:116" s="92" customFormat="1" x14ac:dyDescent="0.25">
      <c r="A130" s="153"/>
      <c r="B130" s="138"/>
      <c r="C130" s="141"/>
      <c r="D130" s="141"/>
      <c r="E130" s="198"/>
      <c r="F130" s="144"/>
      <c r="G130" s="30" t="s">
        <v>126</v>
      </c>
      <c r="H130" s="31" t="s">
        <v>54</v>
      </c>
      <c r="I130" s="48"/>
      <c r="J130" s="49"/>
      <c r="K130" s="49">
        <f>J129</f>
        <v>14.556111</v>
      </c>
      <c r="L130" s="49">
        <f>L129</f>
        <v>17.929057</v>
      </c>
      <c r="M130" s="49">
        <f t="shared" ref="M130:BX131" si="1032">L129</f>
        <v>17.929057</v>
      </c>
      <c r="N130" s="49">
        <f t="shared" si="1032"/>
        <v>17.929057</v>
      </c>
      <c r="O130" s="49">
        <f t="shared" si="1032"/>
        <v>17.930118</v>
      </c>
      <c r="P130" s="58">
        <f t="shared" si="1032"/>
        <v>17.930118</v>
      </c>
      <c r="Q130" s="58">
        <f t="shared" si="1032"/>
        <v>17.930118</v>
      </c>
      <c r="R130" s="58">
        <f t="shared" si="1032"/>
        <v>17.930118</v>
      </c>
      <c r="S130" s="58">
        <f t="shared" si="1032"/>
        <v>17.930118</v>
      </c>
      <c r="T130" s="81">
        <f t="shared" si="1032"/>
        <v>17.930118</v>
      </c>
      <c r="U130" s="58">
        <f t="shared" si="1032"/>
        <v>17.930118</v>
      </c>
      <c r="V130" s="58">
        <f t="shared" si="1032"/>
        <v>17.930118</v>
      </c>
      <c r="W130" s="58">
        <f t="shared" si="1032"/>
        <v>17.930118</v>
      </c>
      <c r="X130" s="58">
        <f t="shared" si="1032"/>
        <v>17.930118</v>
      </c>
      <c r="Y130" s="81">
        <f t="shared" si="1032"/>
        <v>17.930118</v>
      </c>
      <c r="Z130" s="58">
        <f t="shared" si="1032"/>
        <v>17.930118</v>
      </c>
      <c r="AA130" s="58">
        <f t="shared" si="1032"/>
        <v>17.930118</v>
      </c>
      <c r="AB130" s="58">
        <f t="shared" si="1032"/>
        <v>17.930118</v>
      </c>
      <c r="AC130" s="58">
        <f t="shared" si="1032"/>
        <v>17.930118</v>
      </c>
      <c r="AD130" s="49">
        <f t="shared" si="1032"/>
        <v>17.930118</v>
      </c>
      <c r="AE130" s="58">
        <f t="shared" si="1032"/>
        <v>17.930118</v>
      </c>
      <c r="AF130" s="58">
        <f t="shared" si="1032"/>
        <v>17.930118</v>
      </c>
      <c r="AG130" s="58">
        <f t="shared" si="1032"/>
        <v>17.930118</v>
      </c>
      <c r="AH130" s="58">
        <f t="shared" si="1032"/>
        <v>17.930118</v>
      </c>
      <c r="AI130" s="49">
        <f t="shared" si="1032"/>
        <v>17.930118</v>
      </c>
      <c r="AJ130" s="58">
        <f t="shared" si="1032"/>
        <v>17.930118</v>
      </c>
      <c r="AK130" s="58">
        <f t="shared" si="1032"/>
        <v>17.930118</v>
      </c>
      <c r="AL130" s="58">
        <f t="shared" si="1032"/>
        <v>17.930118</v>
      </c>
      <c r="AM130" s="58">
        <f t="shared" si="1032"/>
        <v>17.930118</v>
      </c>
      <c r="AN130" s="58">
        <f t="shared" si="1032"/>
        <v>17.930118</v>
      </c>
      <c r="AO130" s="81">
        <f t="shared" si="1032"/>
        <v>17.930118</v>
      </c>
      <c r="AP130" s="58">
        <f t="shared" si="1032"/>
        <v>17.930118</v>
      </c>
      <c r="AQ130" s="58">
        <f t="shared" si="1032"/>
        <v>17.930118</v>
      </c>
      <c r="AR130" s="58">
        <f t="shared" si="1032"/>
        <v>17.930118</v>
      </c>
      <c r="AS130" s="58">
        <f t="shared" si="1032"/>
        <v>17.930118</v>
      </c>
      <c r="AT130" s="58">
        <f t="shared" si="1032"/>
        <v>17.930118</v>
      </c>
      <c r="AU130" s="58">
        <f t="shared" si="1032"/>
        <v>17.930118</v>
      </c>
      <c r="AV130" s="49">
        <f t="shared" si="1032"/>
        <v>17.930118</v>
      </c>
      <c r="AW130" s="58">
        <f t="shared" si="1032"/>
        <v>17.930118</v>
      </c>
      <c r="AX130" s="58">
        <f t="shared" si="1032"/>
        <v>17.930118</v>
      </c>
      <c r="AY130" s="58">
        <f t="shared" si="1032"/>
        <v>17.930118</v>
      </c>
      <c r="AZ130" s="58">
        <f t="shared" si="1032"/>
        <v>17.930118</v>
      </c>
      <c r="BA130" s="58">
        <f t="shared" si="1032"/>
        <v>17.930118</v>
      </c>
      <c r="BB130" s="49">
        <f t="shared" si="1032"/>
        <v>17.930118</v>
      </c>
      <c r="BC130" s="58">
        <f t="shared" si="1032"/>
        <v>17.930118</v>
      </c>
      <c r="BD130" s="58">
        <f t="shared" si="1032"/>
        <v>17.930118</v>
      </c>
      <c r="BE130" s="58">
        <f t="shared" si="1032"/>
        <v>17.930118</v>
      </c>
      <c r="BF130" s="58">
        <f t="shared" si="1032"/>
        <v>17.930118</v>
      </c>
      <c r="BG130" s="81">
        <f t="shared" si="1032"/>
        <v>17.930118</v>
      </c>
      <c r="BH130" s="58">
        <f t="shared" si="1032"/>
        <v>17.930118</v>
      </c>
      <c r="BI130" s="58">
        <f t="shared" si="1032"/>
        <v>17.930118</v>
      </c>
      <c r="BJ130" s="58">
        <f t="shared" si="1032"/>
        <v>17.930118</v>
      </c>
      <c r="BK130" s="58">
        <f t="shared" si="1032"/>
        <v>17.930118</v>
      </c>
      <c r="BL130" s="81">
        <f t="shared" si="1032"/>
        <v>17.930118</v>
      </c>
      <c r="BM130" s="58">
        <f t="shared" si="1032"/>
        <v>17.930118</v>
      </c>
      <c r="BN130" s="58">
        <f t="shared" si="1032"/>
        <v>17.930118</v>
      </c>
      <c r="BO130" s="58">
        <f t="shared" si="1032"/>
        <v>17.930118</v>
      </c>
      <c r="BP130" s="58">
        <f t="shared" si="1032"/>
        <v>17.930118</v>
      </c>
      <c r="BQ130" s="58">
        <f t="shared" si="1032"/>
        <v>17.930118</v>
      </c>
      <c r="BR130" s="58">
        <f t="shared" si="1032"/>
        <v>17.930118</v>
      </c>
      <c r="BS130" s="58">
        <f t="shared" si="1032"/>
        <v>17.930118</v>
      </c>
      <c r="BT130" s="58">
        <f t="shared" si="1032"/>
        <v>17.930118</v>
      </c>
      <c r="BU130" s="58">
        <f t="shared" si="1032"/>
        <v>17.930118</v>
      </c>
      <c r="BV130" s="81">
        <f t="shared" si="1032"/>
        <v>17.930118</v>
      </c>
      <c r="BW130" s="58">
        <f t="shared" si="1032"/>
        <v>17.930118</v>
      </c>
      <c r="BX130" s="58">
        <f t="shared" si="1032"/>
        <v>17.930118</v>
      </c>
      <c r="BY130" s="58">
        <f t="shared" ref="BY130:CW131" si="1033">BX129</f>
        <v>17.930118</v>
      </c>
      <c r="BZ130" s="58">
        <f t="shared" si="1033"/>
        <v>17.930118</v>
      </c>
      <c r="CA130" s="58">
        <f t="shared" si="1033"/>
        <v>17.930118</v>
      </c>
      <c r="CB130" s="58">
        <f t="shared" si="1033"/>
        <v>17.930118</v>
      </c>
      <c r="CC130" s="49">
        <f t="shared" si="1033"/>
        <v>17.930118</v>
      </c>
      <c r="CD130" s="58">
        <f t="shared" si="1033"/>
        <v>17.930118</v>
      </c>
      <c r="CE130" s="58">
        <f t="shared" si="1033"/>
        <v>68.729783395666701</v>
      </c>
      <c r="CF130" s="58">
        <f t="shared" si="1033"/>
        <v>68.729783395666701</v>
      </c>
      <c r="CG130" s="58">
        <f t="shared" si="1033"/>
        <v>68.729783395666701</v>
      </c>
      <c r="CH130" s="81">
        <f t="shared" si="1033"/>
        <v>68.729783395666701</v>
      </c>
      <c r="CI130" s="58">
        <f t="shared" si="1033"/>
        <v>68.729783395666701</v>
      </c>
      <c r="CJ130" s="58">
        <f t="shared" si="1033"/>
        <v>326.22811037399998</v>
      </c>
      <c r="CK130" s="58">
        <f t="shared" si="1033"/>
        <v>326.22811037399998</v>
      </c>
      <c r="CL130" s="58">
        <f t="shared" si="1033"/>
        <v>326.22811037399998</v>
      </c>
      <c r="CM130" s="81">
        <f t="shared" si="1033"/>
        <v>326.22811037399998</v>
      </c>
      <c r="CN130" s="58">
        <f t="shared" si="1033"/>
        <v>326.22811037399998</v>
      </c>
      <c r="CO130" s="58">
        <f t="shared" si="1033"/>
        <v>583.72643735233328</v>
      </c>
      <c r="CP130" s="58">
        <f t="shared" si="1033"/>
        <v>583.72643735233328</v>
      </c>
      <c r="CQ130" s="58">
        <f t="shared" si="1033"/>
        <v>583.72643735233328</v>
      </c>
      <c r="CR130" s="81">
        <f t="shared" si="1033"/>
        <v>583.72643735233328</v>
      </c>
      <c r="CS130" s="58">
        <f t="shared" si="1033"/>
        <v>583.72643735233328</v>
      </c>
      <c r="CT130" s="58">
        <f t="shared" si="1033"/>
        <v>841.22476433066663</v>
      </c>
      <c r="CU130" s="58">
        <f t="shared" si="1033"/>
        <v>841.22476433066663</v>
      </c>
      <c r="CV130" s="58">
        <f t="shared" si="1033"/>
        <v>841.22476433066663</v>
      </c>
      <c r="CW130" s="81">
        <f t="shared" si="1033"/>
        <v>841.22476433066663</v>
      </c>
      <c r="CX130" s="58">
        <f t="shared" ref="CX130:CX131" si="1034">CW129</f>
        <v>841.22476433066663</v>
      </c>
      <c r="CY130" s="58">
        <f t="shared" ref="CY130:CY131" si="1035">CX129</f>
        <v>944.22409512199999</v>
      </c>
      <c r="CZ130" s="58">
        <f t="shared" ref="CZ130:CZ131" si="1036">CY129</f>
        <v>944.22409512199999</v>
      </c>
      <c r="DA130" s="58">
        <f t="shared" ref="DA130:DA131" si="1037">CZ129</f>
        <v>944.22409512199999</v>
      </c>
      <c r="DB130" s="81">
        <f t="shared" ref="DB130:DB131" si="1038">DA129</f>
        <v>944.22409512199999</v>
      </c>
      <c r="DC130" s="58"/>
      <c r="DD130" s="58"/>
      <c r="DE130" s="58"/>
      <c r="DF130" s="58"/>
      <c r="DG130" s="81"/>
      <c r="DH130" s="58"/>
      <c r="DI130" s="58"/>
      <c r="DJ130" s="58"/>
      <c r="DK130" s="58"/>
      <c r="DL130" s="49"/>
    </row>
    <row r="131" spans="1:116" s="92" customFormat="1" x14ac:dyDescent="0.25">
      <c r="A131" s="153"/>
      <c r="B131" s="138"/>
      <c r="C131" s="141"/>
      <c r="D131" s="141"/>
      <c r="E131" s="198"/>
      <c r="F131" s="144"/>
      <c r="G131" s="30" t="s">
        <v>233</v>
      </c>
      <c r="H131" s="31" t="s">
        <v>56</v>
      </c>
      <c r="I131" s="48"/>
      <c r="J131" s="49"/>
      <c r="K131" s="49"/>
      <c r="L131" s="49">
        <f>K130</f>
        <v>14.556111</v>
      </c>
      <c r="M131" s="49">
        <f t="shared" si="1032"/>
        <v>17.929057</v>
      </c>
      <c r="N131" s="49">
        <f t="shared" si="1032"/>
        <v>17.929057</v>
      </c>
      <c r="O131" s="49">
        <f t="shared" si="1032"/>
        <v>17.929057</v>
      </c>
      <c r="P131" s="58">
        <f t="shared" si="1032"/>
        <v>17.930118</v>
      </c>
      <c r="Q131" s="58">
        <f t="shared" si="1032"/>
        <v>17.930118</v>
      </c>
      <c r="R131" s="58">
        <f t="shared" si="1032"/>
        <v>17.930118</v>
      </c>
      <c r="S131" s="58">
        <f t="shared" si="1032"/>
        <v>17.930118</v>
      </c>
      <c r="T131" s="81">
        <f t="shared" si="1032"/>
        <v>17.930118</v>
      </c>
      <c r="U131" s="58">
        <f t="shared" si="1032"/>
        <v>17.930118</v>
      </c>
      <c r="V131" s="58">
        <f t="shared" si="1032"/>
        <v>17.930118</v>
      </c>
      <c r="W131" s="58">
        <f t="shared" si="1032"/>
        <v>17.930118</v>
      </c>
      <c r="X131" s="58">
        <f t="shared" si="1032"/>
        <v>17.930118</v>
      </c>
      <c r="Y131" s="81">
        <f t="shared" si="1032"/>
        <v>17.930118</v>
      </c>
      <c r="Z131" s="58">
        <f t="shared" si="1032"/>
        <v>17.930118</v>
      </c>
      <c r="AA131" s="58">
        <f t="shared" si="1032"/>
        <v>17.930118</v>
      </c>
      <c r="AB131" s="58">
        <f t="shared" si="1032"/>
        <v>17.930118</v>
      </c>
      <c r="AC131" s="58">
        <f t="shared" si="1032"/>
        <v>17.930118</v>
      </c>
      <c r="AD131" s="49">
        <f t="shared" si="1032"/>
        <v>17.930118</v>
      </c>
      <c r="AE131" s="58">
        <f t="shared" si="1032"/>
        <v>17.930118</v>
      </c>
      <c r="AF131" s="58">
        <f t="shared" si="1032"/>
        <v>17.930118</v>
      </c>
      <c r="AG131" s="58">
        <f t="shared" si="1032"/>
        <v>17.930118</v>
      </c>
      <c r="AH131" s="58">
        <f t="shared" si="1032"/>
        <v>17.930118</v>
      </c>
      <c r="AI131" s="49">
        <f t="shared" si="1032"/>
        <v>17.930118</v>
      </c>
      <c r="AJ131" s="58">
        <f t="shared" si="1032"/>
        <v>17.930118</v>
      </c>
      <c r="AK131" s="58">
        <f t="shared" si="1032"/>
        <v>17.930118</v>
      </c>
      <c r="AL131" s="58">
        <f t="shared" si="1032"/>
        <v>17.930118</v>
      </c>
      <c r="AM131" s="58">
        <f t="shared" si="1032"/>
        <v>17.930118</v>
      </c>
      <c r="AN131" s="58">
        <f t="shared" si="1032"/>
        <v>17.930118</v>
      </c>
      <c r="AO131" s="81">
        <f t="shared" si="1032"/>
        <v>17.930118</v>
      </c>
      <c r="AP131" s="58">
        <f t="shared" si="1032"/>
        <v>17.930118</v>
      </c>
      <c r="AQ131" s="58">
        <f t="shared" si="1032"/>
        <v>17.930118</v>
      </c>
      <c r="AR131" s="58">
        <f t="shared" si="1032"/>
        <v>17.930118</v>
      </c>
      <c r="AS131" s="58">
        <f t="shared" si="1032"/>
        <v>17.930118</v>
      </c>
      <c r="AT131" s="58">
        <f t="shared" si="1032"/>
        <v>17.930118</v>
      </c>
      <c r="AU131" s="58">
        <f t="shared" si="1032"/>
        <v>17.930118</v>
      </c>
      <c r="AV131" s="49">
        <f t="shared" si="1032"/>
        <v>17.930118</v>
      </c>
      <c r="AW131" s="58">
        <f t="shared" si="1032"/>
        <v>17.930118</v>
      </c>
      <c r="AX131" s="58">
        <f t="shared" si="1032"/>
        <v>17.930118</v>
      </c>
      <c r="AY131" s="58">
        <f t="shared" si="1032"/>
        <v>17.930118</v>
      </c>
      <c r="AZ131" s="58">
        <f t="shared" si="1032"/>
        <v>17.930118</v>
      </c>
      <c r="BA131" s="58">
        <f t="shared" si="1032"/>
        <v>17.930118</v>
      </c>
      <c r="BB131" s="49">
        <f t="shared" si="1032"/>
        <v>17.930118</v>
      </c>
      <c r="BC131" s="58">
        <f t="shared" si="1032"/>
        <v>17.930118</v>
      </c>
      <c r="BD131" s="58">
        <f t="shared" si="1032"/>
        <v>17.930118</v>
      </c>
      <c r="BE131" s="58">
        <f t="shared" si="1032"/>
        <v>17.930118</v>
      </c>
      <c r="BF131" s="58">
        <f t="shared" si="1032"/>
        <v>17.930118</v>
      </c>
      <c r="BG131" s="81">
        <f t="shared" si="1032"/>
        <v>17.930118</v>
      </c>
      <c r="BH131" s="58">
        <f t="shared" si="1032"/>
        <v>17.930118</v>
      </c>
      <c r="BI131" s="58">
        <f t="shared" si="1032"/>
        <v>17.930118</v>
      </c>
      <c r="BJ131" s="58">
        <f t="shared" si="1032"/>
        <v>17.930118</v>
      </c>
      <c r="BK131" s="58">
        <f t="shared" si="1032"/>
        <v>17.930118</v>
      </c>
      <c r="BL131" s="81">
        <f t="shared" si="1032"/>
        <v>17.930118</v>
      </c>
      <c r="BM131" s="58">
        <f t="shared" si="1032"/>
        <v>17.930118</v>
      </c>
      <c r="BN131" s="58">
        <f t="shared" si="1032"/>
        <v>17.930118</v>
      </c>
      <c r="BO131" s="58">
        <f t="shared" si="1032"/>
        <v>17.930118</v>
      </c>
      <c r="BP131" s="58">
        <f t="shared" si="1032"/>
        <v>17.930118</v>
      </c>
      <c r="BQ131" s="58">
        <f t="shared" si="1032"/>
        <v>17.930118</v>
      </c>
      <c r="BR131" s="58">
        <f t="shared" si="1032"/>
        <v>17.930118</v>
      </c>
      <c r="BS131" s="58">
        <f t="shared" si="1032"/>
        <v>17.930118</v>
      </c>
      <c r="BT131" s="58">
        <f t="shared" si="1032"/>
        <v>17.930118</v>
      </c>
      <c r="BU131" s="58">
        <f t="shared" si="1032"/>
        <v>17.930118</v>
      </c>
      <c r="BV131" s="81">
        <f t="shared" si="1032"/>
        <v>17.930118</v>
      </c>
      <c r="BW131" s="58">
        <f t="shared" si="1032"/>
        <v>17.930118</v>
      </c>
      <c r="BX131" s="58">
        <f t="shared" si="1032"/>
        <v>17.930118</v>
      </c>
      <c r="BY131" s="58">
        <f t="shared" si="1033"/>
        <v>17.930118</v>
      </c>
      <c r="BZ131" s="58">
        <f t="shared" si="1033"/>
        <v>17.930118</v>
      </c>
      <c r="CA131" s="58">
        <f t="shared" si="1033"/>
        <v>17.930118</v>
      </c>
      <c r="CB131" s="58">
        <f t="shared" si="1033"/>
        <v>17.930118</v>
      </c>
      <c r="CC131" s="49">
        <f t="shared" si="1033"/>
        <v>17.930118</v>
      </c>
      <c r="CD131" s="58">
        <f t="shared" si="1033"/>
        <v>17.930118</v>
      </c>
      <c r="CE131" s="58">
        <f t="shared" si="1033"/>
        <v>17.930118</v>
      </c>
      <c r="CF131" s="58">
        <f t="shared" si="1033"/>
        <v>68.729783395666701</v>
      </c>
      <c r="CG131" s="58">
        <f t="shared" si="1033"/>
        <v>68.729783395666701</v>
      </c>
      <c r="CH131" s="81">
        <f t="shared" si="1033"/>
        <v>68.729783395666701</v>
      </c>
      <c r="CI131" s="58">
        <f t="shared" si="1033"/>
        <v>68.729783395666701</v>
      </c>
      <c r="CJ131" s="58">
        <f t="shared" si="1033"/>
        <v>68.729783395666701</v>
      </c>
      <c r="CK131" s="58">
        <f t="shared" si="1033"/>
        <v>326.22811037399998</v>
      </c>
      <c r="CL131" s="58">
        <f t="shared" si="1033"/>
        <v>326.22811037399998</v>
      </c>
      <c r="CM131" s="81">
        <f t="shared" si="1033"/>
        <v>326.22811037399998</v>
      </c>
      <c r="CN131" s="58">
        <f t="shared" si="1033"/>
        <v>326.22811037399998</v>
      </c>
      <c r="CO131" s="58">
        <f t="shared" si="1033"/>
        <v>326.22811037399998</v>
      </c>
      <c r="CP131" s="58">
        <f t="shared" si="1033"/>
        <v>583.72643735233328</v>
      </c>
      <c r="CQ131" s="58">
        <f t="shared" si="1033"/>
        <v>583.72643735233328</v>
      </c>
      <c r="CR131" s="81">
        <f t="shared" si="1033"/>
        <v>583.72643735233328</v>
      </c>
      <c r="CS131" s="58">
        <f t="shared" si="1033"/>
        <v>583.72643735233328</v>
      </c>
      <c r="CT131" s="58">
        <f t="shared" si="1033"/>
        <v>583.72643735233328</v>
      </c>
      <c r="CU131" s="58">
        <f t="shared" si="1033"/>
        <v>841.22476433066663</v>
      </c>
      <c r="CV131" s="58">
        <f t="shared" si="1033"/>
        <v>841.22476433066663</v>
      </c>
      <c r="CW131" s="81">
        <f t="shared" si="1033"/>
        <v>841.22476433066663</v>
      </c>
      <c r="CX131" s="58">
        <f t="shared" si="1034"/>
        <v>841.22476433066663</v>
      </c>
      <c r="CY131" s="58">
        <f t="shared" si="1035"/>
        <v>841.22476433066663</v>
      </c>
      <c r="CZ131" s="58">
        <f t="shared" si="1036"/>
        <v>944.22409512199999</v>
      </c>
      <c r="DA131" s="58">
        <f t="shared" si="1037"/>
        <v>944.22409512199999</v>
      </c>
      <c r="DB131" s="81">
        <f t="shared" si="1038"/>
        <v>944.22409512199999</v>
      </c>
      <c r="DC131" s="58"/>
      <c r="DD131" s="58"/>
      <c r="DE131" s="58"/>
      <c r="DF131" s="58"/>
      <c r="DG131" s="81"/>
      <c r="DH131" s="58"/>
      <c r="DI131" s="58"/>
      <c r="DJ131" s="58"/>
      <c r="DK131" s="58"/>
      <c r="DL131" s="49"/>
    </row>
    <row r="132" spans="1:116" s="92" customFormat="1" x14ac:dyDescent="0.25">
      <c r="A132" s="153"/>
      <c r="B132" s="138"/>
      <c r="C132" s="141"/>
      <c r="D132" s="141"/>
      <c r="E132" s="198"/>
      <c r="F132" s="144"/>
      <c r="G132" s="32" t="s">
        <v>135</v>
      </c>
      <c r="H132" s="33" t="s">
        <v>57</v>
      </c>
      <c r="I132" s="48"/>
      <c r="J132" s="49"/>
      <c r="K132" s="49"/>
      <c r="L132" s="49"/>
      <c r="M132" s="49"/>
      <c r="N132" s="49"/>
      <c r="O132" s="49"/>
      <c r="P132" s="58"/>
      <c r="Q132" s="58">
        <f t="shared" ref="Q132:V133" si="1039">L131</f>
        <v>14.556111</v>
      </c>
      <c r="R132" s="58">
        <f t="shared" ref="R132" si="1040">M131</f>
        <v>17.929057</v>
      </c>
      <c r="S132" s="58">
        <f t="shared" ref="S132" si="1041">N131</f>
        <v>17.929057</v>
      </c>
      <c r="T132" s="81">
        <f t="shared" ref="T132" si="1042">O131</f>
        <v>17.929057</v>
      </c>
      <c r="U132" s="58">
        <f t="shared" ref="U132" si="1043">P131</f>
        <v>17.930118</v>
      </c>
      <c r="V132" s="58">
        <f t="shared" ref="V132" si="1044">Q131</f>
        <v>17.930118</v>
      </c>
      <c r="W132" s="58">
        <f t="shared" ref="W132:W133" si="1045">R131</f>
        <v>17.930118</v>
      </c>
      <c r="X132" s="58">
        <f t="shared" ref="X132:X133" si="1046">S131</f>
        <v>17.930118</v>
      </c>
      <c r="Y132" s="81">
        <f t="shared" ref="Y132:Y133" si="1047">T131</f>
        <v>17.930118</v>
      </c>
      <c r="Z132" s="58">
        <f t="shared" ref="Z132:Z133" si="1048">U131</f>
        <v>17.930118</v>
      </c>
      <c r="AA132" s="58">
        <f t="shared" ref="AA132:AA133" si="1049">V131</f>
        <v>17.930118</v>
      </c>
      <c r="AB132" s="58">
        <f t="shared" ref="AB132:AB133" si="1050">W131</f>
        <v>17.930118</v>
      </c>
      <c r="AC132" s="58">
        <f t="shared" ref="AC132:AC133" si="1051">X131</f>
        <v>17.930118</v>
      </c>
      <c r="AD132" s="49">
        <f t="shared" ref="AD132:AD133" si="1052">Y131</f>
        <v>17.930118</v>
      </c>
      <c r="AE132" s="58">
        <f t="shared" ref="AE132:AE133" si="1053">Z131</f>
        <v>17.930118</v>
      </c>
      <c r="AF132" s="58">
        <f t="shared" ref="AF132:AF133" si="1054">AA131</f>
        <v>17.930118</v>
      </c>
      <c r="AG132" s="58">
        <f t="shared" ref="AG132:AG133" si="1055">AB131</f>
        <v>17.930118</v>
      </c>
      <c r="AH132" s="58">
        <f t="shared" ref="AH132:AH133" si="1056">AC131</f>
        <v>17.930118</v>
      </c>
      <c r="AI132" s="49">
        <f t="shared" ref="AI132:AI133" si="1057">AD131</f>
        <v>17.930118</v>
      </c>
      <c r="AJ132" s="58">
        <f t="shared" ref="AJ132:AJ133" si="1058">AE131</f>
        <v>17.930118</v>
      </c>
      <c r="AK132" s="58">
        <f t="shared" ref="AK132:AK133" si="1059">AF131</f>
        <v>17.930118</v>
      </c>
      <c r="AL132" s="58">
        <f t="shared" ref="AL132:AL133" si="1060">AG131</f>
        <v>17.930118</v>
      </c>
      <c r="AM132" s="58">
        <f t="shared" ref="AM132:AM133" si="1061">AH131</f>
        <v>17.930118</v>
      </c>
      <c r="AN132" s="58">
        <f t="shared" ref="AN132:AN133" si="1062">AI131</f>
        <v>17.930118</v>
      </c>
      <c r="AO132" s="81">
        <f t="shared" ref="AO132:AO133" si="1063">AJ131</f>
        <v>17.930118</v>
      </c>
      <c r="AP132" s="58">
        <f t="shared" ref="AP132:AP133" si="1064">AK131</f>
        <v>17.930118</v>
      </c>
      <c r="AQ132" s="58">
        <f t="shared" ref="AQ132:AQ133" si="1065">AL131</f>
        <v>17.930118</v>
      </c>
      <c r="AR132" s="58">
        <f t="shared" ref="AR132:AR133" si="1066">AM131</f>
        <v>17.930118</v>
      </c>
      <c r="AS132" s="58">
        <f t="shared" ref="AS132:AS133" si="1067">AN131</f>
        <v>17.930118</v>
      </c>
      <c r="AT132" s="58">
        <f t="shared" ref="AT132:AT133" si="1068">AO131</f>
        <v>17.930118</v>
      </c>
      <c r="AU132" s="58">
        <f t="shared" ref="AU132:AU133" si="1069">AP131</f>
        <v>17.930118</v>
      </c>
      <c r="AV132" s="49">
        <f t="shared" ref="AV132:AV133" si="1070">AQ131</f>
        <v>17.930118</v>
      </c>
      <c r="AW132" s="58">
        <f t="shared" ref="AW132:AW133" si="1071">AR131</f>
        <v>17.930118</v>
      </c>
      <c r="AX132" s="58">
        <f t="shared" ref="AX132:AX133" si="1072">AS131</f>
        <v>17.930118</v>
      </c>
      <c r="AY132" s="58">
        <f t="shared" ref="AY132:AY133" si="1073">AT131</f>
        <v>17.930118</v>
      </c>
      <c r="AZ132" s="58">
        <f t="shared" ref="AZ132:AZ133" si="1074">AU131</f>
        <v>17.930118</v>
      </c>
      <c r="BA132" s="58">
        <f t="shared" ref="BA132:BA133" si="1075">AV131</f>
        <v>17.930118</v>
      </c>
      <c r="BB132" s="49">
        <f t="shared" ref="BB132:BB133" si="1076">AW131</f>
        <v>17.930118</v>
      </c>
      <c r="BC132" s="58">
        <f t="shared" ref="BC132:BC133" si="1077">AX131</f>
        <v>17.930118</v>
      </c>
      <c r="BD132" s="58">
        <f t="shared" ref="BD132:BD133" si="1078">AY131</f>
        <v>17.930118</v>
      </c>
      <c r="BE132" s="58">
        <f t="shared" ref="BE132:BE133" si="1079">AZ131</f>
        <v>17.930118</v>
      </c>
      <c r="BF132" s="58">
        <f t="shared" ref="BF132:BF133" si="1080">BA131</f>
        <v>17.930118</v>
      </c>
      <c r="BG132" s="81">
        <f t="shared" ref="BG132:BG133" si="1081">BB131</f>
        <v>17.930118</v>
      </c>
      <c r="BH132" s="58">
        <f t="shared" ref="BH132:BH133" si="1082">BC131</f>
        <v>17.930118</v>
      </c>
      <c r="BI132" s="58">
        <f t="shared" ref="BI132:BI133" si="1083">BD131</f>
        <v>17.930118</v>
      </c>
      <c r="BJ132" s="58">
        <f t="shared" ref="BJ132:BJ133" si="1084">BE131</f>
        <v>17.930118</v>
      </c>
      <c r="BK132" s="58">
        <f t="shared" ref="BK132:BK133" si="1085">BF131</f>
        <v>17.930118</v>
      </c>
      <c r="BL132" s="81">
        <f t="shared" ref="BL132:BL133" si="1086">BG131</f>
        <v>17.930118</v>
      </c>
      <c r="BM132" s="58">
        <f t="shared" ref="BM132:BM133" si="1087">BH131</f>
        <v>17.930118</v>
      </c>
      <c r="BN132" s="58">
        <f t="shared" ref="BN132:BN133" si="1088">BI131</f>
        <v>17.930118</v>
      </c>
      <c r="BO132" s="58">
        <f t="shared" ref="BO132:BO133" si="1089">BJ131</f>
        <v>17.930118</v>
      </c>
      <c r="BP132" s="58">
        <f t="shared" ref="BP132:BP133" si="1090">BK131</f>
        <v>17.930118</v>
      </c>
      <c r="BQ132" s="58">
        <f t="shared" ref="BQ132:BQ133" si="1091">BL131</f>
        <v>17.930118</v>
      </c>
      <c r="BR132" s="58">
        <f t="shared" ref="BR132:BR133" si="1092">BM131</f>
        <v>17.930118</v>
      </c>
      <c r="BS132" s="58">
        <f t="shared" ref="BS132:BS133" si="1093">BN131</f>
        <v>17.930118</v>
      </c>
      <c r="BT132" s="58">
        <f t="shared" ref="BT132:BT133" si="1094">BO131</f>
        <v>17.930118</v>
      </c>
      <c r="BU132" s="58">
        <f t="shared" ref="BU132:BU133" si="1095">BP131</f>
        <v>17.930118</v>
      </c>
      <c r="BV132" s="81">
        <f t="shared" ref="BV132:BV133" si="1096">BQ131</f>
        <v>17.930118</v>
      </c>
      <c r="BW132" s="58">
        <f t="shared" ref="BW132:BW133" si="1097">BR131</f>
        <v>17.930118</v>
      </c>
      <c r="BX132" s="58">
        <f t="shared" ref="BX132:BX133" si="1098">BS131</f>
        <v>17.930118</v>
      </c>
      <c r="BY132" s="58">
        <f t="shared" ref="BY132:BY133" si="1099">BT131</f>
        <v>17.930118</v>
      </c>
      <c r="BZ132" s="58">
        <f t="shared" ref="BZ132:BZ133" si="1100">BU131</f>
        <v>17.930118</v>
      </c>
      <c r="CA132" s="58">
        <f t="shared" ref="CA132:CA133" si="1101">BV131</f>
        <v>17.930118</v>
      </c>
      <c r="CB132" s="58">
        <f t="shared" ref="CB132:CB133" si="1102">BW131</f>
        <v>17.930118</v>
      </c>
      <c r="CC132" s="49">
        <f t="shared" ref="CC132:CC133" si="1103">BX131</f>
        <v>17.930118</v>
      </c>
      <c r="CD132" s="58">
        <f t="shared" ref="CD132:CD133" si="1104">BY131</f>
        <v>17.930118</v>
      </c>
      <c r="CE132" s="58">
        <f t="shared" ref="CE132:CE133" si="1105">BZ131</f>
        <v>17.930118</v>
      </c>
      <c r="CF132" s="58">
        <f t="shared" ref="CF132:CF133" si="1106">CA131</f>
        <v>17.930118</v>
      </c>
      <c r="CG132" s="58">
        <f t="shared" ref="CG132:CG133" si="1107">CB131</f>
        <v>17.930118</v>
      </c>
      <c r="CH132" s="81">
        <f t="shared" ref="CH132:CH133" si="1108">CC131</f>
        <v>17.930118</v>
      </c>
      <c r="CI132" s="58">
        <f t="shared" ref="CI132:CI133" si="1109">CD131</f>
        <v>17.930118</v>
      </c>
      <c r="CJ132" s="58">
        <f t="shared" ref="CJ132:CJ133" si="1110">CE131</f>
        <v>17.930118</v>
      </c>
      <c r="CK132" s="58">
        <f t="shared" ref="CK132:CK133" si="1111">CF131</f>
        <v>68.729783395666701</v>
      </c>
      <c r="CL132" s="58">
        <f t="shared" ref="CL132:CL133" si="1112">CG131</f>
        <v>68.729783395666701</v>
      </c>
      <c r="CM132" s="81">
        <f t="shared" ref="CM132:CM133" si="1113">CH131</f>
        <v>68.729783395666701</v>
      </c>
      <c r="CN132" s="58">
        <f t="shared" ref="CN132:CN133" si="1114">CI131</f>
        <v>68.729783395666701</v>
      </c>
      <c r="CO132" s="58">
        <f t="shared" ref="CO132:CO133" si="1115">CJ131</f>
        <v>68.729783395666701</v>
      </c>
      <c r="CP132" s="58">
        <f t="shared" ref="CP132:CP133" si="1116">CK131</f>
        <v>326.22811037399998</v>
      </c>
      <c r="CQ132" s="58">
        <f t="shared" ref="CQ132:CQ133" si="1117">CL131</f>
        <v>326.22811037399998</v>
      </c>
      <c r="CR132" s="81">
        <f t="shared" ref="CR132:CR133" si="1118">CM131</f>
        <v>326.22811037399998</v>
      </c>
      <c r="CS132" s="58">
        <f t="shared" ref="CS132:CS133" si="1119">CN131</f>
        <v>326.22811037399998</v>
      </c>
      <c r="CT132" s="58">
        <f t="shared" ref="CT132:CT133" si="1120">CO131</f>
        <v>326.22811037399998</v>
      </c>
      <c r="CU132" s="58">
        <f t="shared" ref="CU132:CU133" si="1121">CP131</f>
        <v>583.72643735233328</v>
      </c>
      <c r="CV132" s="58">
        <f t="shared" ref="CV132:CV133" si="1122">CQ131</f>
        <v>583.72643735233328</v>
      </c>
      <c r="CW132" s="81">
        <f t="shared" ref="CW132:CW133" si="1123">CR131</f>
        <v>583.72643735233328</v>
      </c>
      <c r="CX132" s="58">
        <f t="shared" ref="CX132" si="1124">CS131</f>
        <v>583.72643735233328</v>
      </c>
      <c r="CY132" s="58">
        <f t="shared" ref="CY132" si="1125">CT131</f>
        <v>583.72643735233328</v>
      </c>
      <c r="CZ132" s="58">
        <f t="shared" ref="CZ132" si="1126">CU131</f>
        <v>841.22476433066663</v>
      </c>
      <c r="DA132" s="58">
        <f t="shared" ref="DA132" si="1127">CV131</f>
        <v>841.22476433066663</v>
      </c>
      <c r="DB132" s="81">
        <f t="shared" ref="DB132" si="1128">CW131</f>
        <v>841.22476433066663</v>
      </c>
      <c r="DC132" s="58">
        <f t="shared" ref="DC132" si="1129">CX131</f>
        <v>841.22476433066663</v>
      </c>
      <c r="DD132" s="58">
        <f t="shared" ref="DD132" si="1130">CY131</f>
        <v>841.22476433066663</v>
      </c>
      <c r="DE132" s="58">
        <f t="shared" ref="DE132" si="1131">CZ131</f>
        <v>944.22409512199999</v>
      </c>
      <c r="DF132" s="58">
        <f t="shared" ref="DF132" si="1132">DA131</f>
        <v>944.22409512199999</v>
      </c>
      <c r="DG132" s="81">
        <f t="shared" ref="DG132" si="1133">DB131</f>
        <v>944.22409512199999</v>
      </c>
      <c r="DH132" s="58"/>
      <c r="DI132" s="58"/>
      <c r="DJ132" s="58"/>
      <c r="DK132" s="58"/>
      <c r="DL132" s="49"/>
    </row>
    <row r="133" spans="1:116" s="92" customFormat="1" x14ac:dyDescent="0.25">
      <c r="A133" s="153"/>
      <c r="B133" s="138"/>
      <c r="C133" s="141"/>
      <c r="D133" s="141"/>
      <c r="E133" s="198"/>
      <c r="F133" s="144"/>
      <c r="G133" s="34" t="s">
        <v>235</v>
      </c>
      <c r="H133" s="35" t="s">
        <v>57</v>
      </c>
      <c r="I133" s="48"/>
      <c r="J133" s="49"/>
      <c r="K133" s="49"/>
      <c r="L133" s="49"/>
      <c r="M133" s="49"/>
      <c r="N133" s="49"/>
      <c r="O133" s="49"/>
      <c r="P133" s="58"/>
      <c r="Q133" s="58"/>
      <c r="R133" s="58"/>
      <c r="S133" s="58"/>
      <c r="T133" s="81"/>
      <c r="U133" s="58"/>
      <c r="V133" s="58">
        <f t="shared" si="1039"/>
        <v>14.556111</v>
      </c>
      <c r="W133" s="58">
        <f t="shared" si="1045"/>
        <v>17.929057</v>
      </c>
      <c r="X133" s="58">
        <f t="shared" si="1046"/>
        <v>17.929057</v>
      </c>
      <c r="Y133" s="81">
        <f t="shared" si="1047"/>
        <v>17.929057</v>
      </c>
      <c r="Z133" s="58">
        <f t="shared" si="1048"/>
        <v>17.930118</v>
      </c>
      <c r="AA133" s="58">
        <f t="shared" si="1049"/>
        <v>17.930118</v>
      </c>
      <c r="AB133" s="58">
        <f t="shared" si="1050"/>
        <v>17.930118</v>
      </c>
      <c r="AC133" s="58">
        <f t="shared" si="1051"/>
        <v>17.930118</v>
      </c>
      <c r="AD133" s="49">
        <f t="shared" si="1052"/>
        <v>17.930118</v>
      </c>
      <c r="AE133" s="58">
        <f t="shared" si="1053"/>
        <v>17.930118</v>
      </c>
      <c r="AF133" s="58">
        <f t="shared" si="1054"/>
        <v>17.930118</v>
      </c>
      <c r="AG133" s="58">
        <f t="shared" si="1055"/>
        <v>17.930118</v>
      </c>
      <c r="AH133" s="58">
        <f t="shared" si="1056"/>
        <v>17.930118</v>
      </c>
      <c r="AI133" s="49">
        <f t="shared" si="1057"/>
        <v>17.930118</v>
      </c>
      <c r="AJ133" s="58">
        <f t="shared" si="1058"/>
        <v>17.930118</v>
      </c>
      <c r="AK133" s="58">
        <f t="shared" si="1059"/>
        <v>17.930118</v>
      </c>
      <c r="AL133" s="58">
        <f t="shared" si="1060"/>
        <v>17.930118</v>
      </c>
      <c r="AM133" s="58">
        <f t="shared" si="1061"/>
        <v>17.930118</v>
      </c>
      <c r="AN133" s="58">
        <f t="shared" si="1062"/>
        <v>17.930118</v>
      </c>
      <c r="AO133" s="81">
        <f t="shared" si="1063"/>
        <v>17.930118</v>
      </c>
      <c r="AP133" s="58">
        <f t="shared" si="1064"/>
        <v>17.930118</v>
      </c>
      <c r="AQ133" s="58">
        <f t="shared" si="1065"/>
        <v>17.930118</v>
      </c>
      <c r="AR133" s="58">
        <f t="shared" si="1066"/>
        <v>17.930118</v>
      </c>
      <c r="AS133" s="58">
        <f t="shared" si="1067"/>
        <v>17.930118</v>
      </c>
      <c r="AT133" s="58">
        <f t="shared" si="1068"/>
        <v>17.930118</v>
      </c>
      <c r="AU133" s="58">
        <f t="shared" si="1069"/>
        <v>17.930118</v>
      </c>
      <c r="AV133" s="49">
        <f t="shared" si="1070"/>
        <v>17.930118</v>
      </c>
      <c r="AW133" s="58">
        <f t="shared" si="1071"/>
        <v>17.930118</v>
      </c>
      <c r="AX133" s="58">
        <f t="shared" si="1072"/>
        <v>17.930118</v>
      </c>
      <c r="AY133" s="58">
        <f t="shared" si="1073"/>
        <v>17.930118</v>
      </c>
      <c r="AZ133" s="58">
        <f t="shared" si="1074"/>
        <v>17.930118</v>
      </c>
      <c r="BA133" s="58">
        <f t="shared" si="1075"/>
        <v>17.930118</v>
      </c>
      <c r="BB133" s="49">
        <f t="shared" si="1076"/>
        <v>17.930118</v>
      </c>
      <c r="BC133" s="58">
        <f t="shared" si="1077"/>
        <v>17.930118</v>
      </c>
      <c r="BD133" s="58">
        <f t="shared" si="1078"/>
        <v>17.930118</v>
      </c>
      <c r="BE133" s="58">
        <f t="shared" si="1079"/>
        <v>17.930118</v>
      </c>
      <c r="BF133" s="58">
        <f t="shared" si="1080"/>
        <v>17.930118</v>
      </c>
      <c r="BG133" s="81">
        <f t="shared" si="1081"/>
        <v>17.930118</v>
      </c>
      <c r="BH133" s="58">
        <f t="shared" si="1082"/>
        <v>17.930118</v>
      </c>
      <c r="BI133" s="58">
        <f t="shared" si="1083"/>
        <v>17.930118</v>
      </c>
      <c r="BJ133" s="58">
        <f t="shared" si="1084"/>
        <v>17.930118</v>
      </c>
      <c r="BK133" s="58">
        <f t="shared" si="1085"/>
        <v>17.930118</v>
      </c>
      <c r="BL133" s="81">
        <f t="shared" si="1086"/>
        <v>17.930118</v>
      </c>
      <c r="BM133" s="58">
        <f t="shared" si="1087"/>
        <v>17.930118</v>
      </c>
      <c r="BN133" s="58">
        <f t="shared" si="1088"/>
        <v>17.930118</v>
      </c>
      <c r="BO133" s="58">
        <f t="shared" si="1089"/>
        <v>17.930118</v>
      </c>
      <c r="BP133" s="58">
        <f t="shared" si="1090"/>
        <v>17.930118</v>
      </c>
      <c r="BQ133" s="58">
        <f t="shared" si="1091"/>
        <v>17.930118</v>
      </c>
      <c r="BR133" s="58">
        <f t="shared" si="1092"/>
        <v>17.930118</v>
      </c>
      <c r="BS133" s="58">
        <f t="shared" si="1093"/>
        <v>17.930118</v>
      </c>
      <c r="BT133" s="58">
        <f t="shared" si="1094"/>
        <v>17.930118</v>
      </c>
      <c r="BU133" s="58">
        <f t="shared" si="1095"/>
        <v>17.930118</v>
      </c>
      <c r="BV133" s="81">
        <f t="shared" si="1096"/>
        <v>17.930118</v>
      </c>
      <c r="BW133" s="58">
        <f t="shared" si="1097"/>
        <v>17.930118</v>
      </c>
      <c r="BX133" s="58">
        <f t="shared" si="1098"/>
        <v>17.930118</v>
      </c>
      <c r="BY133" s="58">
        <f t="shared" si="1099"/>
        <v>17.930118</v>
      </c>
      <c r="BZ133" s="58">
        <f t="shared" si="1100"/>
        <v>17.930118</v>
      </c>
      <c r="CA133" s="58">
        <f t="shared" si="1101"/>
        <v>17.930118</v>
      </c>
      <c r="CB133" s="58">
        <f t="shared" si="1102"/>
        <v>17.930118</v>
      </c>
      <c r="CC133" s="49">
        <f t="shared" si="1103"/>
        <v>17.930118</v>
      </c>
      <c r="CD133" s="58">
        <f t="shared" si="1104"/>
        <v>17.930118</v>
      </c>
      <c r="CE133" s="58">
        <f t="shared" si="1105"/>
        <v>17.930118</v>
      </c>
      <c r="CF133" s="58">
        <f t="shared" si="1106"/>
        <v>17.930118</v>
      </c>
      <c r="CG133" s="58">
        <f t="shared" si="1107"/>
        <v>17.930118</v>
      </c>
      <c r="CH133" s="81">
        <f t="shared" si="1108"/>
        <v>17.930118</v>
      </c>
      <c r="CI133" s="58">
        <f t="shared" si="1109"/>
        <v>17.930118</v>
      </c>
      <c r="CJ133" s="58">
        <f t="shared" si="1110"/>
        <v>17.930118</v>
      </c>
      <c r="CK133" s="58">
        <f t="shared" si="1111"/>
        <v>17.930118</v>
      </c>
      <c r="CL133" s="58">
        <f t="shared" si="1112"/>
        <v>17.930118</v>
      </c>
      <c r="CM133" s="81">
        <f t="shared" si="1113"/>
        <v>17.930118</v>
      </c>
      <c r="CN133" s="58">
        <f t="shared" si="1114"/>
        <v>17.930118</v>
      </c>
      <c r="CO133" s="58">
        <f t="shared" si="1115"/>
        <v>17.930118</v>
      </c>
      <c r="CP133" s="58">
        <f t="shared" si="1116"/>
        <v>68.729783395666701</v>
      </c>
      <c r="CQ133" s="58">
        <f t="shared" si="1117"/>
        <v>68.729783395666701</v>
      </c>
      <c r="CR133" s="81">
        <f t="shared" si="1118"/>
        <v>68.729783395666701</v>
      </c>
      <c r="CS133" s="58">
        <f t="shared" si="1119"/>
        <v>68.729783395666701</v>
      </c>
      <c r="CT133" s="58">
        <f t="shared" si="1120"/>
        <v>68.729783395666701</v>
      </c>
      <c r="CU133" s="58">
        <f t="shared" si="1121"/>
        <v>326.22811037399998</v>
      </c>
      <c r="CV133" s="58">
        <f t="shared" si="1122"/>
        <v>326.22811037399998</v>
      </c>
      <c r="CW133" s="81">
        <f t="shared" si="1123"/>
        <v>326.22811037399998</v>
      </c>
      <c r="CX133" s="58">
        <f t="shared" ref="CX133" si="1134">CS132</f>
        <v>326.22811037399998</v>
      </c>
      <c r="CY133" s="58">
        <f t="shared" ref="CY133" si="1135">CT132</f>
        <v>326.22811037399998</v>
      </c>
      <c r="CZ133" s="58">
        <f t="shared" ref="CZ133" si="1136">CU132</f>
        <v>583.72643735233328</v>
      </c>
      <c r="DA133" s="58">
        <f t="shared" ref="DA133" si="1137">CV132</f>
        <v>583.72643735233328</v>
      </c>
      <c r="DB133" s="81">
        <f t="shared" ref="DB133" si="1138">CW132</f>
        <v>583.72643735233328</v>
      </c>
      <c r="DC133" s="58">
        <f t="shared" ref="DC133" si="1139">CX132</f>
        <v>583.72643735233328</v>
      </c>
      <c r="DD133" s="58">
        <f t="shared" ref="DD133" si="1140">CY132</f>
        <v>583.72643735233328</v>
      </c>
      <c r="DE133" s="58">
        <f t="shared" ref="DE133" si="1141">CZ132</f>
        <v>841.22476433066663</v>
      </c>
      <c r="DF133" s="58">
        <f t="shared" ref="DF133" si="1142">DA132</f>
        <v>841.22476433066663</v>
      </c>
      <c r="DG133" s="81">
        <f t="shared" ref="DG133" si="1143">DB132</f>
        <v>841.22476433066663</v>
      </c>
      <c r="DH133" s="58">
        <f t="shared" ref="DH133" si="1144">DC132</f>
        <v>841.22476433066663</v>
      </c>
      <c r="DI133" s="58">
        <f t="shared" ref="DI133" si="1145">DD132</f>
        <v>841.22476433066663</v>
      </c>
      <c r="DJ133" s="58">
        <f t="shared" ref="DJ133" si="1146">DE132</f>
        <v>944.22409512199999</v>
      </c>
      <c r="DK133" s="58">
        <f t="shared" ref="DK133" si="1147">DF132</f>
        <v>944.22409512199999</v>
      </c>
      <c r="DL133" s="49">
        <f t="shared" ref="DL133" si="1148">DG132</f>
        <v>944.22409512199999</v>
      </c>
    </row>
    <row r="134" spans="1:116" s="92" customFormat="1" x14ac:dyDescent="0.25">
      <c r="A134" s="153"/>
      <c r="B134" s="138"/>
      <c r="C134" s="141"/>
      <c r="D134" s="141"/>
      <c r="E134" s="198"/>
      <c r="F134" s="144"/>
      <c r="G134" s="34"/>
      <c r="H134" s="35"/>
      <c r="I134" s="48"/>
      <c r="J134" s="49"/>
      <c r="K134" s="49"/>
      <c r="L134" s="49"/>
      <c r="M134" s="49"/>
      <c r="N134" s="49"/>
      <c r="O134" s="49"/>
      <c r="P134" s="58"/>
      <c r="Q134" s="58"/>
      <c r="R134" s="58"/>
      <c r="S134" s="58"/>
      <c r="T134" s="81"/>
      <c r="U134" s="58"/>
      <c r="V134" s="58"/>
      <c r="W134" s="58"/>
      <c r="X134" s="58"/>
      <c r="Y134" s="81"/>
      <c r="Z134" s="58"/>
      <c r="AA134" s="58"/>
      <c r="AB134" s="58"/>
      <c r="AC134" s="58"/>
      <c r="AD134" s="49"/>
      <c r="AE134" s="58"/>
      <c r="AF134" s="58"/>
      <c r="AG134" s="58"/>
      <c r="AH134" s="58"/>
      <c r="AI134" s="49"/>
      <c r="AJ134" s="58"/>
      <c r="AK134" s="58"/>
      <c r="AL134" s="58"/>
      <c r="AM134" s="58"/>
      <c r="AN134" s="58"/>
      <c r="AO134" s="81"/>
      <c r="AP134" s="58"/>
      <c r="AQ134" s="58"/>
      <c r="AR134" s="58"/>
      <c r="AS134" s="58"/>
      <c r="AT134" s="58"/>
      <c r="AU134" s="58"/>
      <c r="AV134" s="49"/>
      <c r="AW134" s="58"/>
      <c r="AX134" s="58"/>
      <c r="AY134" s="58"/>
      <c r="AZ134" s="58"/>
      <c r="BA134" s="58"/>
      <c r="BB134" s="49"/>
      <c r="BC134" s="58"/>
      <c r="BD134" s="58"/>
      <c r="BE134" s="58"/>
      <c r="BF134" s="58"/>
      <c r="BG134" s="81"/>
      <c r="BH134" s="58"/>
      <c r="BI134" s="58"/>
      <c r="BJ134" s="58"/>
      <c r="BK134" s="58"/>
      <c r="BL134" s="81"/>
      <c r="BM134" s="58"/>
      <c r="BN134" s="58"/>
      <c r="BO134" s="58"/>
      <c r="BP134" s="58"/>
      <c r="BQ134" s="58"/>
      <c r="BR134" s="58"/>
      <c r="BS134" s="58"/>
      <c r="BT134" s="58"/>
      <c r="BU134" s="58"/>
      <c r="BV134" s="81"/>
      <c r="BW134" s="58"/>
      <c r="BX134" s="58"/>
      <c r="BY134" s="58"/>
      <c r="BZ134" s="58"/>
      <c r="CA134" s="58"/>
      <c r="CB134" s="58"/>
      <c r="CC134" s="49"/>
      <c r="CD134" s="58"/>
      <c r="CE134" s="58"/>
      <c r="CF134" s="58"/>
      <c r="CG134" s="58"/>
      <c r="CH134" s="81"/>
      <c r="CI134" s="58"/>
      <c r="CJ134" s="58"/>
      <c r="CK134" s="58"/>
      <c r="CL134" s="58"/>
      <c r="CM134" s="81"/>
      <c r="CN134" s="58"/>
      <c r="CO134" s="58"/>
      <c r="CP134" s="58"/>
      <c r="CQ134" s="58"/>
      <c r="CR134" s="81"/>
      <c r="CS134" s="58"/>
      <c r="CT134" s="58"/>
      <c r="CU134" s="58"/>
      <c r="CV134" s="58"/>
      <c r="CW134" s="81"/>
      <c r="CX134" s="58"/>
      <c r="CY134" s="58"/>
      <c r="CZ134" s="58"/>
      <c r="DA134" s="58"/>
      <c r="DB134" s="81"/>
      <c r="DC134" s="58"/>
      <c r="DD134" s="58"/>
      <c r="DE134" s="58"/>
      <c r="DF134" s="58"/>
      <c r="DG134" s="81"/>
      <c r="DH134" s="58"/>
      <c r="DI134" s="58"/>
      <c r="DJ134" s="58"/>
      <c r="DK134" s="58"/>
      <c r="DL134" s="49"/>
    </row>
    <row r="135" spans="1:116" s="92" customFormat="1" ht="15.75" thickBot="1" x14ac:dyDescent="0.3">
      <c r="A135" s="153"/>
      <c r="B135" s="139"/>
      <c r="C135" s="142"/>
      <c r="D135" s="142"/>
      <c r="E135" s="199"/>
      <c r="F135" s="145"/>
      <c r="G135" s="36"/>
      <c r="H135" s="37"/>
      <c r="I135" s="51"/>
      <c r="J135" s="52"/>
      <c r="K135" s="52"/>
      <c r="L135" s="52"/>
      <c r="M135" s="52"/>
      <c r="N135" s="52"/>
      <c r="O135" s="52"/>
      <c r="P135" s="80"/>
      <c r="Q135" s="80"/>
      <c r="R135" s="80"/>
      <c r="S135" s="80"/>
      <c r="T135" s="79"/>
      <c r="U135" s="80"/>
      <c r="V135" s="80"/>
      <c r="W135" s="80"/>
      <c r="X135" s="80"/>
      <c r="Y135" s="79"/>
      <c r="Z135" s="80"/>
      <c r="AA135" s="80"/>
      <c r="AB135" s="80"/>
      <c r="AC135" s="80"/>
      <c r="AD135" s="52"/>
      <c r="AE135" s="80"/>
      <c r="AF135" s="80"/>
      <c r="AG135" s="80"/>
      <c r="AH135" s="80"/>
      <c r="AI135" s="52"/>
      <c r="AJ135" s="80"/>
      <c r="AK135" s="80"/>
      <c r="AL135" s="80"/>
      <c r="AM135" s="80"/>
      <c r="AN135" s="80"/>
      <c r="AO135" s="79"/>
      <c r="AP135" s="80"/>
      <c r="AQ135" s="80"/>
      <c r="AR135" s="80"/>
      <c r="AS135" s="80"/>
      <c r="AT135" s="80"/>
      <c r="AU135" s="80"/>
      <c r="AV135" s="52"/>
      <c r="AW135" s="80"/>
      <c r="AX135" s="80"/>
      <c r="AY135" s="80"/>
      <c r="AZ135" s="80"/>
      <c r="BA135" s="80"/>
      <c r="BB135" s="52"/>
      <c r="BC135" s="80"/>
      <c r="BD135" s="80"/>
      <c r="BE135" s="80"/>
      <c r="BF135" s="80"/>
      <c r="BG135" s="79"/>
      <c r="BH135" s="80"/>
      <c r="BI135" s="80"/>
      <c r="BJ135" s="80"/>
      <c r="BK135" s="80"/>
      <c r="BL135" s="79"/>
      <c r="BM135" s="80"/>
      <c r="BN135" s="80"/>
      <c r="BO135" s="80"/>
      <c r="BP135" s="80"/>
      <c r="BQ135" s="80"/>
      <c r="BR135" s="80"/>
      <c r="BS135" s="80"/>
      <c r="BT135" s="80"/>
      <c r="BU135" s="80"/>
      <c r="BV135" s="79"/>
      <c r="BW135" s="80"/>
      <c r="BX135" s="80"/>
      <c r="BY135" s="80"/>
      <c r="BZ135" s="80"/>
      <c r="CA135" s="80"/>
      <c r="CB135" s="80"/>
      <c r="CC135" s="52"/>
      <c r="CD135" s="80"/>
      <c r="CE135" s="80"/>
      <c r="CF135" s="80"/>
      <c r="CG135" s="80"/>
      <c r="CH135" s="79"/>
      <c r="CI135" s="80"/>
      <c r="CJ135" s="80"/>
      <c r="CK135" s="80"/>
      <c r="CL135" s="80"/>
      <c r="CM135" s="79"/>
      <c r="CN135" s="80"/>
      <c r="CO135" s="80"/>
      <c r="CP135" s="80"/>
      <c r="CQ135" s="80"/>
      <c r="CR135" s="79"/>
      <c r="CS135" s="80"/>
      <c r="CT135" s="80"/>
      <c r="CU135" s="80"/>
      <c r="CV135" s="80"/>
      <c r="CW135" s="79"/>
      <c r="CX135" s="80"/>
      <c r="CY135" s="80"/>
      <c r="CZ135" s="80"/>
      <c r="DA135" s="80"/>
      <c r="DB135" s="79"/>
      <c r="DC135" s="80"/>
      <c r="DD135" s="80"/>
      <c r="DE135" s="80"/>
      <c r="DF135" s="80"/>
      <c r="DG135" s="79"/>
      <c r="DH135" s="80"/>
      <c r="DI135" s="80"/>
      <c r="DJ135" s="80"/>
      <c r="DK135" s="80"/>
      <c r="DL135" s="52"/>
    </row>
    <row r="136" spans="1:116" s="96" customFormat="1" ht="15" customHeight="1" x14ac:dyDescent="0.25">
      <c r="A136" s="153"/>
      <c r="B136" s="137" t="s">
        <v>148</v>
      </c>
      <c r="C136" s="140">
        <f>SUM(E136:E146)</f>
        <v>51.175840859939996</v>
      </c>
      <c r="D136" s="140" t="s">
        <v>191</v>
      </c>
      <c r="E136" s="140">
        <v>6.95308967234</v>
      </c>
      <c r="F136" s="143" t="s">
        <v>227</v>
      </c>
      <c r="G136" s="38" t="s">
        <v>124</v>
      </c>
      <c r="H136" s="39"/>
      <c r="I136" s="86"/>
      <c r="J136" s="55"/>
      <c r="K136" s="55"/>
      <c r="L136" s="55"/>
      <c r="M136" s="55"/>
      <c r="N136" s="55"/>
      <c r="O136" s="55"/>
      <c r="P136" s="55"/>
      <c r="Q136" s="55"/>
      <c r="R136" s="55"/>
      <c r="S136" s="55"/>
      <c r="T136" s="55"/>
      <c r="U136" s="55"/>
      <c r="V136" s="55"/>
      <c r="W136" s="55"/>
      <c r="X136" s="55"/>
      <c r="Y136" s="55"/>
      <c r="Z136" s="55"/>
      <c r="AA136" s="55"/>
      <c r="AB136" s="55"/>
      <c r="AC136" s="55"/>
      <c r="AD136" s="55"/>
      <c r="AE136" s="55"/>
      <c r="AF136" s="55"/>
      <c r="AG136" s="55"/>
      <c r="AH136" s="55"/>
      <c r="AI136" s="55"/>
      <c r="AJ136" s="55"/>
      <c r="AK136" s="55"/>
      <c r="AL136" s="55"/>
      <c r="AM136" s="55"/>
      <c r="AN136" s="55"/>
      <c r="AO136" s="55"/>
      <c r="AP136" s="55"/>
      <c r="AQ136" s="55"/>
      <c r="AR136" s="55"/>
      <c r="AS136" s="55"/>
      <c r="AT136" s="55"/>
      <c r="AU136" s="55"/>
      <c r="AV136" s="55"/>
      <c r="AW136" s="55"/>
      <c r="AX136" s="55"/>
      <c r="AY136" s="55"/>
      <c r="AZ136" s="55"/>
      <c r="BA136" s="55"/>
      <c r="BB136" s="55"/>
      <c r="BC136" s="55"/>
      <c r="BD136" s="55"/>
      <c r="BE136" s="55"/>
      <c r="BF136" s="55"/>
      <c r="BG136" s="55"/>
      <c r="BH136" s="55"/>
      <c r="BI136" s="55"/>
      <c r="BJ136" s="55"/>
      <c r="BK136" s="55"/>
      <c r="BL136" s="55"/>
      <c r="BM136" s="55"/>
      <c r="BN136" s="55"/>
      <c r="BO136" s="55"/>
      <c r="BP136" s="55"/>
      <c r="BQ136" s="55"/>
      <c r="BR136" s="55"/>
      <c r="BS136" s="55"/>
      <c r="BT136" s="55"/>
      <c r="BU136" s="55"/>
      <c r="BV136" s="55"/>
      <c r="BW136" s="55"/>
      <c r="BX136" s="55"/>
      <c r="BY136" s="55"/>
      <c r="BZ136" s="55"/>
      <c r="CA136" s="55"/>
      <c r="CB136" s="55"/>
      <c r="CC136" s="55">
        <v>17.058613619979997</v>
      </c>
      <c r="CD136" s="55"/>
      <c r="CE136" s="55"/>
      <c r="CF136" s="55"/>
      <c r="CG136" s="55"/>
      <c r="CH136" s="55">
        <v>34.117227239959995</v>
      </c>
      <c r="CI136" s="55"/>
      <c r="CJ136" s="55"/>
      <c r="CK136" s="55"/>
      <c r="CL136" s="55"/>
      <c r="CM136" s="55"/>
      <c r="CN136" s="55"/>
      <c r="CO136" s="55"/>
      <c r="CP136" s="55"/>
      <c r="CQ136" s="55"/>
      <c r="CR136" s="55"/>
      <c r="CS136" s="55"/>
      <c r="CT136" s="55"/>
      <c r="CU136" s="55"/>
      <c r="CV136" s="55"/>
      <c r="CW136" s="55"/>
      <c r="CX136" s="55"/>
      <c r="CY136" s="55"/>
      <c r="CZ136" s="55"/>
      <c r="DA136" s="55"/>
      <c r="DB136" s="55"/>
      <c r="DC136" s="55"/>
      <c r="DD136" s="55"/>
      <c r="DE136" s="55"/>
      <c r="DF136" s="55"/>
      <c r="DG136" s="97"/>
      <c r="DH136" s="55"/>
      <c r="DI136" s="55"/>
      <c r="DJ136" s="55"/>
      <c r="DK136" s="55"/>
      <c r="DL136" s="98"/>
    </row>
    <row r="137" spans="1:116" s="96" customFormat="1" ht="15" customHeight="1" x14ac:dyDescent="0.25">
      <c r="A137" s="153"/>
      <c r="B137" s="138"/>
      <c r="C137" s="141"/>
      <c r="D137" s="141"/>
      <c r="E137" s="141"/>
      <c r="F137" s="144"/>
      <c r="G137" s="26" t="s">
        <v>123</v>
      </c>
      <c r="H137" s="27" t="s">
        <v>53</v>
      </c>
      <c r="I137" s="48"/>
      <c r="J137" s="58"/>
      <c r="K137" s="58"/>
      <c r="L137" s="58"/>
      <c r="M137" s="58"/>
      <c r="N137" s="58"/>
      <c r="O137" s="58"/>
      <c r="P137" s="58"/>
      <c r="Q137" s="58"/>
      <c r="R137" s="58"/>
      <c r="S137" s="58"/>
      <c r="T137" s="58"/>
      <c r="U137" s="58"/>
      <c r="V137" s="58"/>
      <c r="W137" s="58"/>
      <c r="X137" s="58"/>
      <c r="Y137" s="58"/>
      <c r="Z137" s="58"/>
      <c r="AA137" s="58"/>
      <c r="AB137" s="58"/>
      <c r="AC137" s="58"/>
      <c r="AD137" s="58"/>
      <c r="AE137" s="58"/>
      <c r="AF137" s="58"/>
      <c r="AG137" s="58"/>
      <c r="AH137" s="58"/>
      <c r="AI137" s="58"/>
      <c r="AJ137" s="58"/>
      <c r="AK137" s="58"/>
      <c r="AL137" s="58"/>
      <c r="AM137" s="58"/>
      <c r="AN137" s="58"/>
      <c r="AO137" s="58"/>
      <c r="AP137" s="58"/>
      <c r="AQ137" s="58"/>
      <c r="AR137" s="58"/>
      <c r="AS137" s="58"/>
      <c r="AT137" s="58"/>
      <c r="AU137" s="58"/>
      <c r="AV137" s="58"/>
      <c r="AW137" s="58"/>
      <c r="AX137" s="58"/>
      <c r="AY137" s="58"/>
      <c r="AZ137" s="58"/>
      <c r="BA137" s="58"/>
      <c r="BB137" s="58"/>
      <c r="BC137" s="58"/>
      <c r="BD137" s="58"/>
      <c r="BE137" s="58"/>
      <c r="BF137" s="58"/>
      <c r="BG137" s="58"/>
      <c r="BH137" s="58"/>
      <c r="BI137" s="58"/>
      <c r="BJ137" s="58"/>
      <c r="BK137" s="58"/>
      <c r="BL137" s="58"/>
      <c r="BM137" s="58"/>
      <c r="BN137" s="58"/>
      <c r="BO137" s="58"/>
      <c r="BP137" s="58"/>
      <c r="BQ137" s="58"/>
      <c r="BR137" s="58"/>
      <c r="BS137" s="58"/>
      <c r="BT137" s="58"/>
      <c r="BU137" s="58"/>
      <c r="BV137" s="58"/>
      <c r="BW137" s="58"/>
      <c r="BX137" s="58"/>
      <c r="BY137" s="58"/>
      <c r="BZ137" s="58"/>
      <c r="CA137" s="58"/>
      <c r="CB137" s="58"/>
      <c r="CC137" s="58">
        <f>CC136+CB137</f>
        <v>17.058613619979997</v>
      </c>
      <c r="CD137" s="58">
        <f>CD136+CC137</f>
        <v>17.058613619979997</v>
      </c>
      <c r="CE137" s="58">
        <f>CE136+CD137</f>
        <v>17.058613619979997</v>
      </c>
      <c r="CF137" s="58">
        <v>51.175840859939996</v>
      </c>
      <c r="CG137" s="58">
        <v>51.175840859939996</v>
      </c>
      <c r="CH137" s="58">
        <v>51.175840859939996</v>
      </c>
      <c r="CI137" s="58">
        <v>51.175840859939996</v>
      </c>
      <c r="CJ137" s="58">
        <v>51.175840859939996</v>
      </c>
      <c r="CK137" s="58">
        <v>51.175840859939996</v>
      </c>
      <c r="CL137" s="58">
        <v>51.175840859939996</v>
      </c>
      <c r="CM137" s="58">
        <v>51.175840859939996</v>
      </c>
      <c r="CN137" s="58"/>
      <c r="CO137" s="58"/>
      <c r="CP137" s="58"/>
      <c r="CQ137" s="58"/>
      <c r="CR137" s="58"/>
      <c r="CS137" s="58"/>
      <c r="CT137" s="58"/>
      <c r="CU137" s="58"/>
      <c r="CV137" s="58"/>
      <c r="CW137" s="58"/>
      <c r="CX137" s="58"/>
      <c r="CY137" s="58"/>
      <c r="CZ137" s="58"/>
      <c r="DA137" s="58"/>
      <c r="DB137" s="58"/>
      <c r="DC137" s="58"/>
      <c r="DD137" s="58"/>
      <c r="DE137" s="58"/>
      <c r="DF137" s="58"/>
      <c r="DG137" s="81"/>
      <c r="DH137" s="58"/>
      <c r="DI137" s="58"/>
      <c r="DJ137" s="58"/>
      <c r="DK137" s="58"/>
      <c r="DL137" s="49"/>
    </row>
    <row r="138" spans="1:116" s="92" customFormat="1" x14ac:dyDescent="0.25">
      <c r="A138" s="153"/>
      <c r="B138" s="138"/>
      <c r="C138" s="141"/>
      <c r="D138" s="141"/>
      <c r="E138" s="141"/>
      <c r="F138" s="144"/>
      <c r="G138" s="28" t="s">
        <v>231</v>
      </c>
      <c r="H138" s="29" t="s">
        <v>54</v>
      </c>
      <c r="I138" s="48"/>
      <c r="J138" s="49"/>
      <c r="K138" s="49"/>
      <c r="L138" s="49"/>
      <c r="M138" s="49"/>
      <c r="N138" s="49"/>
      <c r="O138" s="49"/>
      <c r="P138" s="58"/>
      <c r="Q138" s="58"/>
      <c r="R138" s="58"/>
      <c r="S138" s="58"/>
      <c r="T138" s="81"/>
      <c r="U138" s="58"/>
      <c r="V138" s="58"/>
      <c r="W138" s="58"/>
      <c r="X138" s="58"/>
      <c r="Y138" s="81"/>
      <c r="Z138" s="58"/>
      <c r="AA138" s="58"/>
      <c r="AB138" s="58"/>
      <c r="AC138" s="58"/>
      <c r="AD138" s="49"/>
      <c r="AE138" s="58"/>
      <c r="AF138" s="58"/>
      <c r="AG138" s="58"/>
      <c r="AH138" s="58"/>
      <c r="AI138" s="49"/>
      <c r="AJ138" s="58"/>
      <c r="AK138" s="58"/>
      <c r="AL138" s="58"/>
      <c r="AM138" s="58"/>
      <c r="AN138" s="58"/>
      <c r="AO138" s="81"/>
      <c r="AP138" s="58"/>
      <c r="AQ138" s="58"/>
      <c r="AR138" s="58"/>
      <c r="AS138" s="58"/>
      <c r="AT138" s="58"/>
      <c r="AU138" s="58"/>
      <c r="AV138" s="49"/>
      <c r="AW138" s="58"/>
      <c r="AX138" s="58"/>
      <c r="AY138" s="58"/>
      <c r="AZ138" s="58"/>
      <c r="BA138" s="58"/>
      <c r="BB138" s="49"/>
      <c r="BC138" s="58"/>
      <c r="BD138" s="58"/>
      <c r="BE138" s="58"/>
      <c r="BF138" s="58"/>
      <c r="BG138" s="81"/>
      <c r="BH138" s="58"/>
      <c r="BI138" s="58"/>
      <c r="BJ138" s="58"/>
      <c r="BK138" s="58"/>
      <c r="BL138" s="81"/>
      <c r="BM138" s="58"/>
      <c r="BN138" s="58"/>
      <c r="BO138" s="58"/>
      <c r="BP138" s="58"/>
      <c r="BQ138" s="58"/>
      <c r="BR138" s="58"/>
      <c r="BS138" s="58"/>
      <c r="BT138" s="58"/>
      <c r="BU138" s="58"/>
      <c r="BV138" s="81"/>
      <c r="BW138" s="58"/>
      <c r="BX138" s="58"/>
      <c r="BY138" s="58"/>
      <c r="BZ138" s="58"/>
      <c r="CA138" s="58"/>
      <c r="CB138" s="58"/>
      <c r="CC138" s="49"/>
      <c r="CD138" s="58">
        <f>CC137</f>
        <v>17.058613619979997</v>
      </c>
      <c r="CE138" s="58">
        <f>CD137</f>
        <v>17.058613619979997</v>
      </c>
      <c r="CF138" s="58">
        <f t="shared" ref="CF138:CH138" si="1149">CE137</f>
        <v>17.058613619979997</v>
      </c>
      <c r="CG138" s="58">
        <f t="shared" si="1149"/>
        <v>51.175840859939996</v>
      </c>
      <c r="CH138" s="81">
        <f t="shared" si="1149"/>
        <v>51.175840859939996</v>
      </c>
      <c r="CI138" s="58">
        <f t="shared" ref="CI138" si="1150">CH137</f>
        <v>51.175840859939996</v>
      </c>
      <c r="CJ138" s="58">
        <f t="shared" ref="CJ138" si="1151">CI137</f>
        <v>51.175840859939996</v>
      </c>
      <c r="CK138" s="58">
        <f t="shared" ref="CK138" si="1152">CJ137</f>
        <v>51.175840859939996</v>
      </c>
      <c r="CL138" s="58">
        <f t="shared" ref="CL138" si="1153">CK137</f>
        <v>51.175840859939996</v>
      </c>
      <c r="CM138" s="81">
        <f t="shared" ref="CM138" si="1154">CL137</f>
        <v>51.175840859939996</v>
      </c>
      <c r="CN138" s="58"/>
      <c r="CO138" s="58"/>
      <c r="CP138" s="58"/>
      <c r="CQ138" s="58"/>
      <c r="CR138" s="81"/>
      <c r="CS138" s="58"/>
      <c r="CT138" s="58"/>
      <c r="CU138" s="58"/>
      <c r="CV138" s="58"/>
      <c r="CW138" s="81"/>
      <c r="CX138" s="58"/>
      <c r="CY138" s="58"/>
      <c r="CZ138" s="58"/>
      <c r="DA138" s="58"/>
      <c r="DB138" s="81"/>
      <c r="DC138" s="58"/>
      <c r="DD138" s="58"/>
      <c r="DE138" s="58"/>
      <c r="DF138" s="58"/>
      <c r="DG138" s="81"/>
      <c r="DH138" s="58"/>
      <c r="DI138" s="58"/>
      <c r="DJ138" s="58"/>
      <c r="DK138" s="58"/>
      <c r="DL138" s="49"/>
    </row>
    <row r="139" spans="1:116" s="92" customFormat="1" x14ac:dyDescent="0.25">
      <c r="A139" s="153"/>
      <c r="B139" s="138"/>
      <c r="C139" s="141"/>
      <c r="D139" s="141"/>
      <c r="E139" s="141"/>
      <c r="F139" s="144"/>
      <c r="G139" s="28" t="s">
        <v>128</v>
      </c>
      <c r="H139" s="29" t="s">
        <v>54</v>
      </c>
      <c r="I139" s="48"/>
      <c r="J139" s="49"/>
      <c r="K139" s="49"/>
      <c r="L139" s="49"/>
      <c r="M139" s="49"/>
      <c r="N139" s="49"/>
      <c r="O139" s="49"/>
      <c r="P139" s="58"/>
      <c r="Q139" s="58"/>
      <c r="R139" s="58"/>
      <c r="S139" s="58"/>
      <c r="T139" s="81"/>
      <c r="U139" s="58"/>
      <c r="V139" s="58"/>
      <c r="W139" s="58"/>
      <c r="X139" s="58"/>
      <c r="Y139" s="81"/>
      <c r="Z139" s="58"/>
      <c r="AA139" s="58"/>
      <c r="AB139" s="58"/>
      <c r="AC139" s="58"/>
      <c r="AD139" s="49"/>
      <c r="AE139" s="58"/>
      <c r="AF139" s="58"/>
      <c r="AG139" s="58"/>
      <c r="AH139" s="58"/>
      <c r="AI139" s="49"/>
      <c r="AJ139" s="58"/>
      <c r="AK139" s="58"/>
      <c r="AL139" s="58"/>
      <c r="AM139" s="58"/>
      <c r="AN139" s="58"/>
      <c r="AO139" s="81"/>
      <c r="AP139" s="58"/>
      <c r="AQ139" s="58"/>
      <c r="AR139" s="58"/>
      <c r="AS139" s="58"/>
      <c r="AT139" s="58"/>
      <c r="AU139" s="58"/>
      <c r="AV139" s="49"/>
      <c r="AW139" s="58"/>
      <c r="AX139" s="58"/>
      <c r="AY139" s="58"/>
      <c r="AZ139" s="58"/>
      <c r="BA139" s="58"/>
      <c r="BB139" s="49"/>
      <c r="BC139" s="58"/>
      <c r="BD139" s="58"/>
      <c r="BE139" s="58"/>
      <c r="BF139" s="58"/>
      <c r="BG139" s="81"/>
      <c r="BH139" s="58"/>
      <c r="BI139" s="58"/>
      <c r="BJ139" s="58"/>
      <c r="BK139" s="58"/>
      <c r="BL139" s="81"/>
      <c r="BM139" s="58"/>
      <c r="BN139" s="58"/>
      <c r="BO139" s="58"/>
      <c r="BP139" s="58"/>
      <c r="BQ139" s="58"/>
      <c r="BR139" s="58"/>
      <c r="BS139" s="58"/>
      <c r="BT139" s="58"/>
      <c r="BU139" s="58"/>
      <c r="BV139" s="81"/>
      <c r="BW139" s="58"/>
      <c r="BX139" s="58"/>
      <c r="BY139" s="58"/>
      <c r="BZ139" s="58"/>
      <c r="CA139" s="58"/>
      <c r="CB139" s="58"/>
      <c r="CC139" s="49"/>
      <c r="CD139" s="58">
        <f>CC137</f>
        <v>17.058613619979997</v>
      </c>
      <c r="CE139" s="58">
        <f>CD137</f>
        <v>17.058613619979997</v>
      </c>
      <c r="CF139" s="58">
        <f t="shared" ref="CF139:CH139" si="1155">CE137</f>
        <v>17.058613619979997</v>
      </c>
      <c r="CG139" s="58">
        <f t="shared" si="1155"/>
        <v>51.175840859939996</v>
      </c>
      <c r="CH139" s="81">
        <f t="shared" si="1155"/>
        <v>51.175840859939996</v>
      </c>
      <c r="CI139" s="58">
        <f t="shared" ref="CI139" si="1156">CH137</f>
        <v>51.175840859939996</v>
      </c>
      <c r="CJ139" s="58">
        <f t="shared" ref="CJ139" si="1157">CI137</f>
        <v>51.175840859939996</v>
      </c>
      <c r="CK139" s="58">
        <f t="shared" ref="CK139" si="1158">CJ137</f>
        <v>51.175840859939996</v>
      </c>
      <c r="CL139" s="58">
        <f t="shared" ref="CL139" si="1159">CK137</f>
        <v>51.175840859939996</v>
      </c>
      <c r="CM139" s="81">
        <f t="shared" ref="CM139" si="1160">CL137</f>
        <v>51.175840859939996</v>
      </c>
      <c r="CN139" s="58"/>
      <c r="CO139" s="58"/>
      <c r="CP139" s="58"/>
      <c r="CQ139" s="58"/>
      <c r="CR139" s="81"/>
      <c r="CS139" s="58"/>
      <c r="CT139" s="58"/>
      <c r="CU139" s="58"/>
      <c r="CV139" s="58"/>
      <c r="CW139" s="81"/>
      <c r="CX139" s="58"/>
      <c r="CY139" s="58"/>
      <c r="CZ139" s="58"/>
      <c r="DA139" s="58"/>
      <c r="DB139" s="81"/>
      <c r="DC139" s="58"/>
      <c r="DD139" s="58"/>
      <c r="DE139" s="58"/>
      <c r="DF139" s="58"/>
      <c r="DG139" s="81"/>
      <c r="DH139" s="58"/>
      <c r="DI139" s="58"/>
      <c r="DJ139" s="58"/>
      <c r="DK139" s="58"/>
      <c r="DL139" s="49"/>
    </row>
    <row r="140" spans="1:116" s="92" customFormat="1" x14ac:dyDescent="0.25">
      <c r="A140" s="153"/>
      <c r="B140" s="138"/>
      <c r="C140" s="141"/>
      <c r="D140" s="141"/>
      <c r="E140" s="141"/>
      <c r="F140" s="144"/>
      <c r="G140" s="28" t="s">
        <v>232</v>
      </c>
      <c r="H140" s="29" t="s">
        <v>55</v>
      </c>
      <c r="I140" s="48"/>
      <c r="J140" s="49"/>
      <c r="K140" s="49"/>
      <c r="L140" s="49"/>
      <c r="M140" s="49"/>
      <c r="N140" s="49"/>
      <c r="O140" s="49"/>
      <c r="P140" s="58"/>
      <c r="Q140" s="58"/>
      <c r="R140" s="58"/>
      <c r="S140" s="58"/>
      <c r="T140" s="81"/>
      <c r="U140" s="58"/>
      <c r="V140" s="58"/>
      <c r="W140" s="58"/>
      <c r="X140" s="58"/>
      <c r="Y140" s="81"/>
      <c r="Z140" s="58"/>
      <c r="AA140" s="58"/>
      <c r="AB140" s="58"/>
      <c r="AC140" s="58"/>
      <c r="AD140" s="49"/>
      <c r="AE140" s="58"/>
      <c r="AF140" s="58"/>
      <c r="AG140" s="58"/>
      <c r="AH140" s="58"/>
      <c r="AI140" s="49"/>
      <c r="AJ140" s="58"/>
      <c r="AK140" s="58"/>
      <c r="AL140" s="58"/>
      <c r="AM140" s="58"/>
      <c r="AN140" s="58"/>
      <c r="AO140" s="81"/>
      <c r="AP140" s="58"/>
      <c r="AQ140" s="58"/>
      <c r="AR140" s="58"/>
      <c r="AS140" s="58"/>
      <c r="AT140" s="58"/>
      <c r="AU140" s="58"/>
      <c r="AV140" s="49"/>
      <c r="AW140" s="58"/>
      <c r="AX140" s="58"/>
      <c r="AY140" s="58"/>
      <c r="AZ140" s="58"/>
      <c r="BA140" s="58"/>
      <c r="BB140" s="49"/>
      <c r="BC140" s="58"/>
      <c r="BD140" s="58"/>
      <c r="BE140" s="58"/>
      <c r="BF140" s="58"/>
      <c r="BG140" s="81"/>
      <c r="BH140" s="58"/>
      <c r="BI140" s="58"/>
      <c r="BJ140" s="58"/>
      <c r="BK140" s="58"/>
      <c r="BL140" s="81"/>
      <c r="BM140" s="58"/>
      <c r="BN140" s="58"/>
      <c r="BO140" s="58"/>
      <c r="BP140" s="58"/>
      <c r="BQ140" s="58"/>
      <c r="BR140" s="58"/>
      <c r="BS140" s="58"/>
      <c r="BT140" s="58"/>
      <c r="BU140" s="58"/>
      <c r="BV140" s="81"/>
      <c r="BW140" s="58"/>
      <c r="BX140" s="58"/>
      <c r="BY140" s="58"/>
      <c r="BZ140" s="58"/>
      <c r="CA140" s="58"/>
      <c r="CB140" s="58"/>
      <c r="CC140" s="49"/>
      <c r="CD140" s="58">
        <f>CC137</f>
        <v>17.058613619979997</v>
      </c>
      <c r="CE140" s="58">
        <f>CD137</f>
        <v>17.058613619979997</v>
      </c>
      <c r="CF140" s="58">
        <f t="shared" ref="CF140:CH140" si="1161">CE137</f>
        <v>17.058613619979997</v>
      </c>
      <c r="CG140" s="58">
        <f t="shared" si="1161"/>
        <v>51.175840859939996</v>
      </c>
      <c r="CH140" s="81">
        <f t="shared" si="1161"/>
        <v>51.175840859939996</v>
      </c>
      <c r="CI140" s="58">
        <f t="shared" ref="CI140" si="1162">CH137</f>
        <v>51.175840859939996</v>
      </c>
      <c r="CJ140" s="58">
        <f t="shared" ref="CJ140" si="1163">CI137</f>
        <v>51.175840859939996</v>
      </c>
      <c r="CK140" s="58">
        <f t="shared" ref="CK140" si="1164">CJ137</f>
        <v>51.175840859939996</v>
      </c>
      <c r="CL140" s="58">
        <f t="shared" ref="CL140" si="1165">CK137</f>
        <v>51.175840859939996</v>
      </c>
      <c r="CM140" s="81">
        <f t="shared" ref="CM140" si="1166">CL137</f>
        <v>51.175840859939996</v>
      </c>
      <c r="CN140" s="58"/>
      <c r="CO140" s="58"/>
      <c r="CP140" s="58"/>
      <c r="CQ140" s="58"/>
      <c r="CR140" s="81"/>
      <c r="CS140" s="58"/>
      <c r="CT140" s="58"/>
      <c r="CU140" s="58"/>
      <c r="CV140" s="58"/>
      <c r="CW140" s="81"/>
      <c r="CX140" s="58"/>
      <c r="CY140" s="58"/>
      <c r="CZ140" s="58"/>
      <c r="DA140" s="58"/>
      <c r="DB140" s="81"/>
      <c r="DC140" s="58"/>
      <c r="DD140" s="58"/>
      <c r="DE140" s="58"/>
      <c r="DF140" s="58"/>
      <c r="DG140" s="81"/>
      <c r="DH140" s="58"/>
      <c r="DI140" s="58"/>
      <c r="DJ140" s="58"/>
      <c r="DK140" s="58"/>
      <c r="DL140" s="49"/>
    </row>
    <row r="141" spans="1:116" s="92" customFormat="1" x14ac:dyDescent="0.25">
      <c r="A141" s="153"/>
      <c r="B141" s="138"/>
      <c r="C141" s="141"/>
      <c r="D141" s="141"/>
      <c r="E141" s="141"/>
      <c r="F141" s="144"/>
      <c r="G141" s="30" t="s">
        <v>126</v>
      </c>
      <c r="H141" s="31" t="s">
        <v>54</v>
      </c>
      <c r="I141" s="48"/>
      <c r="J141" s="49"/>
      <c r="K141" s="49"/>
      <c r="L141" s="49"/>
      <c r="M141" s="49"/>
      <c r="N141" s="49"/>
      <c r="O141" s="49"/>
      <c r="P141" s="58"/>
      <c r="Q141" s="58"/>
      <c r="R141" s="58"/>
      <c r="S141" s="58"/>
      <c r="T141" s="81"/>
      <c r="U141" s="58"/>
      <c r="V141" s="58"/>
      <c r="W141" s="58"/>
      <c r="X141" s="58"/>
      <c r="Y141" s="81"/>
      <c r="Z141" s="58"/>
      <c r="AA141" s="58"/>
      <c r="AB141" s="58"/>
      <c r="AC141" s="58"/>
      <c r="AD141" s="49"/>
      <c r="AE141" s="58"/>
      <c r="AF141" s="58"/>
      <c r="AG141" s="58"/>
      <c r="AH141" s="58"/>
      <c r="AI141" s="49"/>
      <c r="AJ141" s="58"/>
      <c r="AK141" s="58"/>
      <c r="AL141" s="58"/>
      <c r="AM141" s="58"/>
      <c r="AN141" s="58"/>
      <c r="AO141" s="81"/>
      <c r="AP141" s="58"/>
      <c r="AQ141" s="58"/>
      <c r="AR141" s="58"/>
      <c r="AS141" s="58"/>
      <c r="AT141" s="58"/>
      <c r="AU141" s="58"/>
      <c r="AV141" s="49"/>
      <c r="AW141" s="58"/>
      <c r="AX141" s="58"/>
      <c r="AY141" s="58"/>
      <c r="AZ141" s="58"/>
      <c r="BA141" s="58"/>
      <c r="BB141" s="49"/>
      <c r="BC141" s="58"/>
      <c r="BD141" s="58"/>
      <c r="BE141" s="58"/>
      <c r="BF141" s="58"/>
      <c r="BG141" s="81"/>
      <c r="BH141" s="58"/>
      <c r="BI141" s="58"/>
      <c r="BJ141" s="58"/>
      <c r="BK141" s="58"/>
      <c r="BL141" s="81"/>
      <c r="BM141" s="58"/>
      <c r="BN141" s="58"/>
      <c r="BO141" s="58"/>
      <c r="BP141" s="58"/>
      <c r="BQ141" s="58"/>
      <c r="BR141" s="58"/>
      <c r="BS141" s="58"/>
      <c r="BT141" s="58"/>
      <c r="BU141" s="58"/>
      <c r="BV141" s="81"/>
      <c r="BW141" s="58"/>
      <c r="BX141" s="58"/>
      <c r="BY141" s="58"/>
      <c r="BZ141" s="58"/>
      <c r="CA141" s="58"/>
      <c r="CB141" s="58"/>
      <c r="CC141" s="49"/>
      <c r="CD141" s="58"/>
      <c r="CE141" s="58">
        <f>CD140</f>
        <v>17.058613619979997</v>
      </c>
      <c r="CF141" s="58">
        <f t="shared" ref="CF141:CH141" si="1167">CE140</f>
        <v>17.058613619979997</v>
      </c>
      <c r="CG141" s="58">
        <f t="shared" si="1167"/>
        <v>17.058613619979997</v>
      </c>
      <c r="CH141" s="81">
        <f t="shared" si="1167"/>
        <v>51.175840859939996</v>
      </c>
      <c r="CI141" s="58">
        <f t="shared" ref="CI141" si="1168">CH140</f>
        <v>51.175840859939996</v>
      </c>
      <c r="CJ141" s="58">
        <f t="shared" ref="CJ141" si="1169">CI140</f>
        <v>51.175840859939996</v>
      </c>
      <c r="CK141" s="58">
        <f t="shared" ref="CK141" si="1170">CJ140</f>
        <v>51.175840859939996</v>
      </c>
      <c r="CL141" s="58">
        <f t="shared" ref="CL141" si="1171">CK140</f>
        <v>51.175840859939996</v>
      </c>
      <c r="CM141" s="81">
        <f t="shared" ref="CM141" si="1172">CL140</f>
        <v>51.175840859939996</v>
      </c>
      <c r="CN141" s="58"/>
      <c r="CO141" s="58"/>
      <c r="CP141" s="58"/>
      <c r="CQ141" s="58"/>
      <c r="CR141" s="81"/>
      <c r="CS141" s="58"/>
      <c r="CT141" s="58"/>
      <c r="CU141" s="58"/>
      <c r="CV141" s="58"/>
      <c r="CW141" s="81"/>
      <c r="CX141" s="58"/>
      <c r="CY141" s="58"/>
      <c r="CZ141" s="58"/>
      <c r="DA141" s="58"/>
      <c r="DB141" s="81"/>
      <c r="DC141" s="58"/>
      <c r="DD141" s="58"/>
      <c r="DE141" s="58"/>
      <c r="DF141" s="58"/>
      <c r="DG141" s="81"/>
      <c r="DH141" s="58"/>
      <c r="DI141" s="58"/>
      <c r="DJ141" s="58"/>
      <c r="DK141" s="58"/>
      <c r="DL141" s="49"/>
    </row>
    <row r="142" spans="1:116" s="92" customFormat="1" x14ac:dyDescent="0.25">
      <c r="A142" s="153"/>
      <c r="B142" s="138"/>
      <c r="C142" s="141"/>
      <c r="D142" s="141" t="s">
        <v>192</v>
      </c>
      <c r="E142" s="141">
        <v>23.6460222081</v>
      </c>
      <c r="F142" s="144"/>
      <c r="G142" s="30" t="s">
        <v>230</v>
      </c>
      <c r="H142" s="31" t="s">
        <v>56</v>
      </c>
      <c r="I142" s="48"/>
      <c r="J142" s="49"/>
      <c r="K142" s="49"/>
      <c r="L142" s="49"/>
      <c r="M142" s="49"/>
      <c r="N142" s="49"/>
      <c r="O142" s="49"/>
      <c r="P142" s="58"/>
      <c r="Q142" s="58"/>
      <c r="R142" s="58"/>
      <c r="S142" s="58"/>
      <c r="T142" s="81"/>
      <c r="U142" s="58"/>
      <c r="V142" s="58"/>
      <c r="W142" s="58"/>
      <c r="X142" s="58"/>
      <c r="Y142" s="81"/>
      <c r="Z142" s="58"/>
      <c r="AA142" s="58"/>
      <c r="AB142" s="58"/>
      <c r="AC142" s="58"/>
      <c r="AD142" s="49"/>
      <c r="AE142" s="58"/>
      <c r="AF142" s="58"/>
      <c r="AG142" s="58"/>
      <c r="AH142" s="58"/>
      <c r="AI142" s="49"/>
      <c r="AJ142" s="58"/>
      <c r="AK142" s="58"/>
      <c r="AL142" s="58"/>
      <c r="AM142" s="58"/>
      <c r="AN142" s="58"/>
      <c r="AO142" s="81"/>
      <c r="AP142" s="58"/>
      <c r="AQ142" s="58"/>
      <c r="AR142" s="58"/>
      <c r="AS142" s="58"/>
      <c r="AT142" s="58"/>
      <c r="AU142" s="58"/>
      <c r="AV142" s="49"/>
      <c r="AW142" s="58"/>
      <c r="AX142" s="58"/>
      <c r="AY142" s="58"/>
      <c r="AZ142" s="58"/>
      <c r="BA142" s="58"/>
      <c r="BB142" s="49"/>
      <c r="BC142" s="58"/>
      <c r="BD142" s="58"/>
      <c r="BE142" s="58"/>
      <c r="BF142" s="58"/>
      <c r="BG142" s="81"/>
      <c r="BH142" s="58"/>
      <c r="BI142" s="58"/>
      <c r="BJ142" s="58"/>
      <c r="BK142" s="58"/>
      <c r="BL142" s="81"/>
      <c r="BM142" s="58"/>
      <c r="BN142" s="58"/>
      <c r="BO142" s="58"/>
      <c r="BP142" s="58"/>
      <c r="BQ142" s="58"/>
      <c r="BR142" s="58"/>
      <c r="BS142" s="58"/>
      <c r="BT142" s="58"/>
      <c r="BU142" s="58"/>
      <c r="BV142" s="81"/>
      <c r="BW142" s="58"/>
      <c r="BX142" s="58"/>
      <c r="BY142" s="58"/>
      <c r="BZ142" s="58"/>
      <c r="CA142" s="58"/>
      <c r="CB142" s="58"/>
      <c r="CC142" s="49"/>
      <c r="CD142" s="58"/>
      <c r="CE142" s="58"/>
      <c r="CF142" s="58">
        <f>CE141</f>
        <v>17.058613619979997</v>
      </c>
      <c r="CG142" s="58">
        <f t="shared" ref="CG142" si="1173">CE139</f>
        <v>17.058613619979997</v>
      </c>
      <c r="CH142" s="81">
        <f t="shared" ref="CH142" si="1174">CF139</f>
        <v>17.058613619979997</v>
      </c>
      <c r="CI142" s="58">
        <f t="shared" ref="CI142" si="1175">CG139</f>
        <v>51.175840859939996</v>
      </c>
      <c r="CJ142" s="58">
        <f t="shared" ref="CJ142" si="1176">CH139</f>
        <v>51.175840859939996</v>
      </c>
      <c r="CK142" s="58">
        <f t="shared" ref="CK142" si="1177">CI139</f>
        <v>51.175840859939996</v>
      </c>
      <c r="CL142" s="58">
        <f t="shared" ref="CL142" si="1178">CJ139</f>
        <v>51.175840859939996</v>
      </c>
      <c r="CM142" s="81">
        <f t="shared" ref="CM142" si="1179">CK139</f>
        <v>51.175840859939996</v>
      </c>
      <c r="CN142" s="58"/>
      <c r="CO142" s="58"/>
      <c r="CP142" s="58"/>
      <c r="CQ142" s="58"/>
      <c r="CR142" s="81"/>
      <c r="CS142" s="58"/>
      <c r="CT142" s="58"/>
      <c r="CU142" s="58"/>
      <c r="CV142" s="58"/>
      <c r="CW142" s="81"/>
      <c r="CX142" s="58"/>
      <c r="CY142" s="58"/>
      <c r="CZ142" s="58"/>
      <c r="DA142" s="58"/>
      <c r="DB142" s="81"/>
      <c r="DC142" s="58"/>
      <c r="DD142" s="58"/>
      <c r="DE142" s="58"/>
      <c r="DF142" s="58"/>
      <c r="DG142" s="81"/>
      <c r="DH142" s="58"/>
      <c r="DI142" s="58"/>
      <c r="DJ142" s="58"/>
      <c r="DK142" s="58"/>
      <c r="DL142" s="49"/>
    </row>
    <row r="143" spans="1:116" s="92" customFormat="1" x14ac:dyDescent="0.25">
      <c r="A143" s="153"/>
      <c r="B143" s="138"/>
      <c r="C143" s="141"/>
      <c r="D143" s="141"/>
      <c r="E143" s="141"/>
      <c r="F143" s="144"/>
      <c r="G143" s="32" t="s">
        <v>135</v>
      </c>
      <c r="H143" s="33" t="s">
        <v>57</v>
      </c>
      <c r="I143" s="48"/>
      <c r="J143" s="49"/>
      <c r="K143" s="49"/>
      <c r="L143" s="49"/>
      <c r="M143" s="49"/>
      <c r="N143" s="49"/>
      <c r="O143" s="49"/>
      <c r="P143" s="58"/>
      <c r="Q143" s="58"/>
      <c r="R143" s="58"/>
      <c r="S143" s="58"/>
      <c r="T143" s="81"/>
      <c r="U143" s="58"/>
      <c r="V143" s="58"/>
      <c r="W143" s="58"/>
      <c r="X143" s="58"/>
      <c r="Y143" s="81"/>
      <c r="Z143" s="58"/>
      <c r="AA143" s="58"/>
      <c r="AB143" s="58"/>
      <c r="AC143" s="58"/>
      <c r="AD143" s="49"/>
      <c r="AE143" s="58"/>
      <c r="AF143" s="58"/>
      <c r="AG143" s="58"/>
      <c r="AH143" s="58"/>
      <c r="AI143" s="49"/>
      <c r="AJ143" s="58"/>
      <c r="AK143" s="58"/>
      <c r="AL143" s="58"/>
      <c r="AM143" s="58"/>
      <c r="AN143" s="58"/>
      <c r="AO143" s="81"/>
      <c r="AP143" s="58"/>
      <c r="AQ143" s="58"/>
      <c r="AR143" s="58"/>
      <c r="AS143" s="58"/>
      <c r="AT143" s="58"/>
      <c r="AU143" s="58"/>
      <c r="AV143" s="49"/>
      <c r="AW143" s="58"/>
      <c r="AX143" s="58"/>
      <c r="AY143" s="58"/>
      <c r="AZ143" s="58"/>
      <c r="BA143" s="58"/>
      <c r="BB143" s="49"/>
      <c r="BC143" s="58"/>
      <c r="BD143" s="58"/>
      <c r="BE143" s="58"/>
      <c r="BF143" s="58"/>
      <c r="BG143" s="81"/>
      <c r="BH143" s="58"/>
      <c r="BI143" s="58"/>
      <c r="BJ143" s="58"/>
      <c r="BK143" s="58"/>
      <c r="BL143" s="81"/>
      <c r="BM143" s="58"/>
      <c r="BN143" s="58"/>
      <c r="BO143" s="58"/>
      <c r="BP143" s="58"/>
      <c r="BQ143" s="58"/>
      <c r="BR143" s="58"/>
      <c r="BS143" s="58"/>
      <c r="BT143" s="58"/>
      <c r="BU143" s="58"/>
      <c r="BV143" s="81"/>
      <c r="BW143" s="58"/>
      <c r="BX143" s="58"/>
      <c r="BY143" s="58"/>
      <c r="BZ143" s="58"/>
      <c r="CA143" s="58"/>
      <c r="CB143" s="58"/>
      <c r="CC143" s="49"/>
      <c r="CD143" s="58"/>
      <c r="CE143" s="58"/>
      <c r="CF143" s="58"/>
      <c r="CG143" s="58"/>
      <c r="CH143" s="81"/>
      <c r="CI143" s="58"/>
      <c r="CJ143" s="58"/>
      <c r="CK143" s="58">
        <f t="shared" ref="CK143" si="1180">CD139</f>
        <v>17.058613619979997</v>
      </c>
      <c r="CL143" s="58">
        <f t="shared" ref="CL143" si="1181">CE139</f>
        <v>17.058613619979997</v>
      </c>
      <c r="CM143" s="81">
        <f t="shared" ref="CM143" si="1182">CF139</f>
        <v>17.058613619979997</v>
      </c>
      <c r="CN143" s="58">
        <f t="shared" ref="CN143" si="1183">CG139</f>
        <v>51.175840859939996</v>
      </c>
      <c r="CO143" s="58">
        <f t="shared" ref="CO143" si="1184">CH139</f>
        <v>51.175840859939996</v>
      </c>
      <c r="CP143" s="58">
        <f t="shared" ref="CP143" si="1185">CI139</f>
        <v>51.175840859939996</v>
      </c>
      <c r="CQ143" s="58">
        <f t="shared" ref="CQ143" si="1186">CJ139</f>
        <v>51.175840859939996</v>
      </c>
      <c r="CR143" s="81">
        <f t="shared" ref="CR143" si="1187">CK139</f>
        <v>51.175840859939996</v>
      </c>
      <c r="CS143" s="58"/>
      <c r="CT143" s="58"/>
      <c r="CU143" s="58"/>
      <c r="CV143" s="58"/>
      <c r="CW143" s="81"/>
      <c r="CX143" s="58"/>
      <c r="CY143" s="58"/>
      <c r="CZ143" s="58"/>
      <c r="DA143" s="58"/>
      <c r="DB143" s="81"/>
      <c r="DC143" s="58"/>
      <c r="DD143" s="58"/>
      <c r="DE143" s="58"/>
      <c r="DF143" s="58"/>
      <c r="DG143" s="81"/>
      <c r="DH143" s="58"/>
      <c r="DI143" s="58"/>
      <c r="DJ143" s="58"/>
      <c r="DK143" s="58"/>
      <c r="DL143" s="49"/>
    </row>
    <row r="144" spans="1:116" s="92" customFormat="1" x14ac:dyDescent="0.25">
      <c r="A144" s="153"/>
      <c r="B144" s="138"/>
      <c r="C144" s="141"/>
      <c r="D144" s="141"/>
      <c r="E144" s="141"/>
      <c r="F144" s="144"/>
      <c r="G144" s="32" t="s">
        <v>234</v>
      </c>
      <c r="H144" s="33" t="s">
        <v>78</v>
      </c>
      <c r="I144" s="48"/>
      <c r="J144" s="49"/>
      <c r="K144" s="49"/>
      <c r="L144" s="49"/>
      <c r="M144" s="49"/>
      <c r="N144" s="49"/>
      <c r="O144" s="49"/>
      <c r="P144" s="58"/>
      <c r="Q144" s="58"/>
      <c r="R144" s="58"/>
      <c r="S144" s="58"/>
      <c r="T144" s="81"/>
      <c r="U144" s="58"/>
      <c r="V144" s="58"/>
      <c r="W144" s="58"/>
      <c r="X144" s="58"/>
      <c r="Y144" s="81"/>
      <c r="Z144" s="58"/>
      <c r="AA144" s="58"/>
      <c r="AB144" s="58"/>
      <c r="AC144" s="58"/>
      <c r="AD144" s="49"/>
      <c r="AE144" s="58"/>
      <c r="AF144" s="58"/>
      <c r="AG144" s="58"/>
      <c r="AH144" s="58"/>
      <c r="AI144" s="49"/>
      <c r="AJ144" s="58"/>
      <c r="AK144" s="58"/>
      <c r="AL144" s="58"/>
      <c r="AM144" s="58"/>
      <c r="AN144" s="58"/>
      <c r="AO144" s="81"/>
      <c r="AP144" s="58"/>
      <c r="AQ144" s="58"/>
      <c r="AR144" s="58"/>
      <c r="AS144" s="58"/>
      <c r="AT144" s="58"/>
      <c r="AU144" s="58"/>
      <c r="AV144" s="49"/>
      <c r="AW144" s="58"/>
      <c r="AX144" s="58"/>
      <c r="AY144" s="58"/>
      <c r="AZ144" s="58"/>
      <c r="BA144" s="58"/>
      <c r="BB144" s="49"/>
      <c r="BC144" s="58"/>
      <c r="BD144" s="58"/>
      <c r="BE144" s="58"/>
      <c r="BF144" s="58"/>
      <c r="BG144" s="81"/>
      <c r="BH144" s="58"/>
      <c r="BI144" s="58"/>
      <c r="BJ144" s="58"/>
      <c r="BK144" s="58"/>
      <c r="BL144" s="81"/>
      <c r="BM144" s="58"/>
      <c r="BN144" s="58"/>
      <c r="BO144" s="58"/>
      <c r="BP144" s="58"/>
      <c r="BQ144" s="58"/>
      <c r="BR144" s="58"/>
      <c r="BS144" s="58"/>
      <c r="BT144" s="58"/>
      <c r="BU144" s="58"/>
      <c r="BV144" s="81"/>
      <c r="BW144" s="58"/>
      <c r="BX144" s="58"/>
      <c r="BY144" s="58"/>
      <c r="BZ144" s="58"/>
      <c r="CA144" s="58"/>
      <c r="CB144" s="58"/>
      <c r="CC144" s="49"/>
      <c r="CD144" s="58"/>
      <c r="CE144" s="58"/>
      <c r="CF144" s="58"/>
      <c r="CG144" s="58"/>
      <c r="CH144" s="81"/>
      <c r="CI144" s="58"/>
      <c r="CJ144" s="58"/>
      <c r="CK144" s="58"/>
      <c r="CL144" s="58"/>
      <c r="CM144" s="81"/>
      <c r="CN144" s="58"/>
      <c r="CO144" s="58"/>
      <c r="CP144" s="58"/>
      <c r="CQ144" s="58"/>
      <c r="CR144" s="81"/>
      <c r="CS144" s="58"/>
      <c r="CT144" s="58"/>
      <c r="CU144" s="58"/>
      <c r="CV144" s="58"/>
      <c r="CW144" s="81"/>
      <c r="CX144" s="58"/>
      <c r="CY144" s="58"/>
      <c r="CZ144" s="58"/>
      <c r="DA144" s="58"/>
      <c r="DB144" s="81"/>
      <c r="DC144" s="58"/>
      <c r="DD144" s="58"/>
      <c r="DE144" s="58">
        <f t="shared" ref="DE144" si="1188">CK143</f>
        <v>17.058613619979997</v>
      </c>
      <c r="DF144" s="58">
        <f t="shared" ref="DF144" si="1189">CL143</f>
        <v>17.058613619979997</v>
      </c>
      <c r="DG144" s="81">
        <f t="shared" ref="DG144" si="1190">CM143</f>
        <v>17.058613619979997</v>
      </c>
      <c r="DH144" s="58">
        <f t="shared" ref="DH144" si="1191">CN143</f>
        <v>51.175840859939996</v>
      </c>
      <c r="DI144" s="58">
        <f t="shared" ref="DI144" si="1192">CO143</f>
        <v>51.175840859939996</v>
      </c>
      <c r="DJ144" s="58">
        <f t="shared" ref="DJ144" si="1193">CP143</f>
        <v>51.175840859939996</v>
      </c>
      <c r="DK144" s="58">
        <f t="shared" ref="DK144" si="1194">CQ143</f>
        <v>51.175840859939996</v>
      </c>
      <c r="DL144" s="49">
        <f t="shared" ref="DL144" si="1195">CR143</f>
        <v>51.175840859939996</v>
      </c>
    </row>
    <row r="145" spans="1:116" s="92" customFormat="1" x14ac:dyDescent="0.25">
      <c r="A145" s="153"/>
      <c r="B145" s="138"/>
      <c r="C145" s="141"/>
      <c r="D145" s="141" t="s">
        <v>193</v>
      </c>
      <c r="E145" s="141">
        <v>20.5767289795</v>
      </c>
      <c r="F145" s="144"/>
      <c r="G145" s="34"/>
      <c r="H145" s="35"/>
      <c r="I145" s="48"/>
      <c r="J145" s="49"/>
      <c r="K145" s="49"/>
      <c r="L145" s="49"/>
      <c r="M145" s="49"/>
      <c r="N145" s="49"/>
      <c r="O145" s="49"/>
      <c r="P145" s="58"/>
      <c r="Q145" s="58"/>
      <c r="R145" s="58"/>
      <c r="S145" s="58"/>
      <c r="T145" s="81"/>
      <c r="U145" s="58"/>
      <c r="V145" s="58"/>
      <c r="W145" s="58"/>
      <c r="X145" s="58"/>
      <c r="Y145" s="81"/>
      <c r="Z145" s="58"/>
      <c r="AA145" s="58"/>
      <c r="AB145" s="58"/>
      <c r="AC145" s="58"/>
      <c r="AD145" s="49"/>
      <c r="AE145" s="58"/>
      <c r="AF145" s="58"/>
      <c r="AG145" s="58"/>
      <c r="AH145" s="58"/>
      <c r="AI145" s="49"/>
      <c r="AJ145" s="58"/>
      <c r="AK145" s="58"/>
      <c r="AL145" s="58"/>
      <c r="AM145" s="58"/>
      <c r="AN145" s="58"/>
      <c r="AO145" s="81"/>
      <c r="AP145" s="58"/>
      <c r="AQ145" s="58"/>
      <c r="AR145" s="58"/>
      <c r="AS145" s="58"/>
      <c r="AT145" s="58"/>
      <c r="AU145" s="58"/>
      <c r="AV145" s="49"/>
      <c r="AW145" s="58"/>
      <c r="AX145" s="58"/>
      <c r="AY145" s="58"/>
      <c r="AZ145" s="58"/>
      <c r="BA145" s="58"/>
      <c r="BB145" s="49"/>
      <c r="BC145" s="58"/>
      <c r="BD145" s="58"/>
      <c r="BE145" s="58"/>
      <c r="BF145" s="58"/>
      <c r="BG145" s="81"/>
      <c r="BH145" s="58"/>
      <c r="BI145" s="58"/>
      <c r="BJ145" s="58"/>
      <c r="BK145" s="58"/>
      <c r="BL145" s="81"/>
      <c r="BM145" s="58"/>
      <c r="BN145" s="58"/>
      <c r="BO145" s="58"/>
      <c r="BP145" s="58"/>
      <c r="BQ145" s="58"/>
      <c r="BR145" s="58"/>
      <c r="BS145" s="58"/>
      <c r="BT145" s="58"/>
      <c r="BU145" s="58"/>
      <c r="BV145" s="81"/>
      <c r="BW145" s="58"/>
      <c r="BX145" s="58"/>
      <c r="BY145" s="58"/>
      <c r="BZ145" s="58"/>
      <c r="CA145" s="58"/>
      <c r="CB145" s="58"/>
      <c r="CC145" s="49"/>
      <c r="CD145" s="58"/>
      <c r="CE145" s="58"/>
      <c r="CF145" s="58"/>
      <c r="CG145" s="58"/>
      <c r="CH145" s="81"/>
      <c r="CI145" s="58"/>
      <c r="CJ145" s="58"/>
      <c r="CK145" s="58"/>
      <c r="CL145" s="58"/>
      <c r="CM145" s="81"/>
      <c r="CN145" s="58"/>
      <c r="CO145" s="58"/>
      <c r="CP145" s="58"/>
      <c r="CQ145" s="58"/>
      <c r="CR145" s="81"/>
      <c r="CS145" s="58"/>
      <c r="CT145" s="58"/>
      <c r="CU145" s="58"/>
      <c r="CV145" s="58"/>
      <c r="CW145" s="81"/>
      <c r="CX145" s="58"/>
      <c r="CY145" s="58"/>
      <c r="CZ145" s="58"/>
      <c r="DA145" s="58"/>
      <c r="DB145" s="81"/>
      <c r="DC145" s="58"/>
      <c r="DD145" s="58"/>
      <c r="DE145" s="58"/>
      <c r="DF145" s="58"/>
      <c r="DG145" s="81"/>
      <c r="DH145" s="58"/>
      <c r="DI145" s="58"/>
      <c r="DJ145" s="58"/>
      <c r="DK145" s="58"/>
      <c r="DL145" s="49"/>
    </row>
    <row r="146" spans="1:116" s="92" customFormat="1" ht="15.75" thickBot="1" x14ac:dyDescent="0.3">
      <c r="A146" s="154"/>
      <c r="B146" s="139"/>
      <c r="C146" s="142"/>
      <c r="D146" s="142"/>
      <c r="E146" s="142"/>
      <c r="F146" s="145"/>
      <c r="G146" s="43"/>
      <c r="H146" s="44"/>
      <c r="I146" s="51"/>
      <c r="J146" s="52"/>
      <c r="K146" s="52"/>
      <c r="L146" s="52"/>
      <c r="M146" s="52"/>
      <c r="N146" s="52"/>
      <c r="O146" s="52"/>
      <c r="P146" s="80"/>
      <c r="Q146" s="80"/>
      <c r="R146" s="80"/>
      <c r="S146" s="80"/>
      <c r="T146" s="79"/>
      <c r="U146" s="80"/>
      <c r="V146" s="80"/>
      <c r="W146" s="80"/>
      <c r="X146" s="80"/>
      <c r="Y146" s="79"/>
      <c r="Z146" s="80"/>
      <c r="AA146" s="80"/>
      <c r="AB146" s="80"/>
      <c r="AC146" s="80"/>
      <c r="AD146" s="52"/>
      <c r="AE146" s="80"/>
      <c r="AF146" s="80"/>
      <c r="AG146" s="80"/>
      <c r="AH146" s="80"/>
      <c r="AI146" s="52"/>
      <c r="AJ146" s="80"/>
      <c r="AK146" s="80"/>
      <c r="AL146" s="80"/>
      <c r="AM146" s="80"/>
      <c r="AN146" s="80"/>
      <c r="AO146" s="79"/>
      <c r="AP146" s="80"/>
      <c r="AQ146" s="80"/>
      <c r="AR146" s="80"/>
      <c r="AS146" s="80"/>
      <c r="AT146" s="80"/>
      <c r="AU146" s="80"/>
      <c r="AV146" s="52"/>
      <c r="AW146" s="80"/>
      <c r="AX146" s="80"/>
      <c r="AY146" s="80"/>
      <c r="AZ146" s="80"/>
      <c r="BA146" s="80"/>
      <c r="BB146" s="52"/>
      <c r="BC146" s="80"/>
      <c r="BD146" s="80"/>
      <c r="BE146" s="80"/>
      <c r="BF146" s="80"/>
      <c r="BG146" s="79"/>
      <c r="BH146" s="80"/>
      <c r="BI146" s="80"/>
      <c r="BJ146" s="80"/>
      <c r="BK146" s="80"/>
      <c r="BL146" s="79"/>
      <c r="BM146" s="80"/>
      <c r="BN146" s="80"/>
      <c r="BO146" s="80"/>
      <c r="BP146" s="80"/>
      <c r="BQ146" s="80"/>
      <c r="BR146" s="80"/>
      <c r="BS146" s="80"/>
      <c r="BT146" s="80"/>
      <c r="BU146" s="80"/>
      <c r="BV146" s="79"/>
      <c r="BW146" s="80"/>
      <c r="BX146" s="80"/>
      <c r="BY146" s="80"/>
      <c r="BZ146" s="80"/>
      <c r="CA146" s="80"/>
      <c r="CB146" s="80"/>
      <c r="CC146" s="52"/>
      <c r="CD146" s="80"/>
      <c r="CE146" s="80"/>
      <c r="CF146" s="80"/>
      <c r="CG146" s="80"/>
      <c r="CH146" s="79"/>
      <c r="CI146" s="80"/>
      <c r="CJ146" s="80"/>
      <c r="CK146" s="80"/>
      <c r="CL146" s="80"/>
      <c r="CM146" s="79"/>
      <c r="CN146" s="80"/>
      <c r="CO146" s="80"/>
      <c r="CP146" s="80"/>
      <c r="CQ146" s="80"/>
      <c r="CR146" s="79"/>
      <c r="CS146" s="80"/>
      <c r="CT146" s="80"/>
      <c r="CU146" s="80"/>
      <c r="CV146" s="80"/>
      <c r="CW146" s="79"/>
      <c r="CX146" s="80"/>
      <c r="CY146" s="80"/>
      <c r="CZ146" s="80"/>
      <c r="DA146" s="80"/>
      <c r="DB146" s="79"/>
      <c r="DC146" s="80"/>
      <c r="DD146" s="80"/>
      <c r="DE146" s="80"/>
      <c r="DF146" s="80"/>
      <c r="DG146" s="79"/>
      <c r="DH146" s="80"/>
      <c r="DI146" s="80"/>
      <c r="DJ146" s="80"/>
      <c r="DK146" s="80"/>
      <c r="DL146" s="52"/>
    </row>
    <row r="147" spans="1:116" s="96" customFormat="1" ht="15" customHeight="1" x14ac:dyDescent="0.25">
      <c r="A147" s="146" t="s">
        <v>218</v>
      </c>
      <c r="B147" s="160" t="s">
        <v>149</v>
      </c>
      <c r="C147" s="166">
        <f>SUM(E147:E159)</f>
        <v>47.640580309781001</v>
      </c>
      <c r="D147" s="45" t="s">
        <v>194</v>
      </c>
      <c r="E147" s="45">
        <v>4.5325066608000002</v>
      </c>
      <c r="F147" s="193" t="s">
        <v>228</v>
      </c>
      <c r="G147" s="24" t="s">
        <v>124</v>
      </c>
      <c r="H147" s="25"/>
      <c r="I147" s="84"/>
      <c r="J147" s="85"/>
      <c r="K147" s="85"/>
      <c r="L147" s="85"/>
      <c r="M147" s="85"/>
      <c r="N147" s="85"/>
      <c r="O147" s="85"/>
      <c r="P147" s="85"/>
      <c r="Q147" s="85"/>
      <c r="R147" s="85"/>
      <c r="S147" s="85"/>
      <c r="T147" s="85"/>
      <c r="U147" s="85"/>
      <c r="V147" s="85"/>
      <c r="W147" s="85"/>
      <c r="X147" s="85"/>
      <c r="Y147" s="85"/>
      <c r="Z147" s="85"/>
      <c r="AA147" s="85"/>
      <c r="AB147" s="85"/>
      <c r="AC147" s="85"/>
      <c r="AD147" s="85"/>
      <c r="AE147" s="85"/>
      <c r="AF147" s="85"/>
      <c r="AG147" s="85"/>
      <c r="AH147" s="85"/>
      <c r="AI147" s="85"/>
      <c r="AJ147" s="85"/>
      <c r="AK147" s="85"/>
      <c r="AL147" s="85"/>
      <c r="AM147" s="85"/>
      <c r="AN147" s="85"/>
      <c r="AO147" s="85"/>
      <c r="AP147" s="85"/>
      <c r="AQ147" s="85"/>
      <c r="AR147" s="85"/>
      <c r="AS147" s="85"/>
      <c r="AT147" s="85"/>
      <c r="AU147" s="85"/>
      <c r="AV147" s="85"/>
      <c r="AW147" s="85"/>
      <c r="AX147" s="85"/>
      <c r="AY147" s="85"/>
      <c r="AZ147" s="85"/>
      <c r="BA147" s="85"/>
      <c r="BB147" s="85"/>
      <c r="BC147" s="85"/>
      <c r="BD147" s="85"/>
      <c r="BE147" s="85"/>
      <c r="BF147" s="85"/>
      <c r="BG147" s="85"/>
      <c r="BH147" s="85"/>
      <c r="BI147" s="85"/>
      <c r="BJ147" s="85"/>
      <c r="BK147" s="85"/>
      <c r="BL147" s="85"/>
      <c r="BM147" s="85"/>
      <c r="BN147" s="85"/>
      <c r="BO147" s="85"/>
      <c r="BP147" s="85"/>
      <c r="BQ147" s="85"/>
      <c r="BR147" s="85"/>
      <c r="BS147" s="85"/>
      <c r="BT147" s="85"/>
      <c r="BU147" s="85"/>
      <c r="BV147" s="85"/>
      <c r="BW147" s="85"/>
      <c r="BX147" s="85"/>
      <c r="BY147" s="85"/>
      <c r="BZ147" s="85"/>
      <c r="CA147" s="85"/>
      <c r="CB147" s="85"/>
      <c r="CC147" s="85">
        <v>15.880193436593666</v>
      </c>
      <c r="CD147" s="85"/>
      <c r="CE147" s="85"/>
      <c r="CF147" s="85"/>
      <c r="CG147" s="85"/>
      <c r="CH147" s="85">
        <v>31.760386873187333</v>
      </c>
      <c r="CI147" s="85"/>
      <c r="CJ147" s="85"/>
      <c r="CK147" s="85"/>
      <c r="CL147" s="85"/>
      <c r="CM147" s="85"/>
      <c r="CN147" s="85"/>
      <c r="CO147" s="85"/>
      <c r="CP147" s="85"/>
      <c r="CQ147" s="85"/>
      <c r="CR147" s="85"/>
      <c r="CS147" s="85"/>
      <c r="CT147" s="85"/>
      <c r="CU147" s="85"/>
      <c r="CV147" s="85"/>
      <c r="CW147" s="85"/>
      <c r="CX147" s="85"/>
      <c r="CY147" s="85"/>
      <c r="CZ147" s="85"/>
      <c r="DA147" s="85"/>
      <c r="DB147" s="85"/>
      <c r="DC147" s="85"/>
      <c r="DD147" s="85"/>
      <c r="DE147" s="85"/>
      <c r="DF147" s="85"/>
      <c r="DG147" s="94"/>
      <c r="DH147" s="85"/>
      <c r="DI147" s="85"/>
      <c r="DJ147" s="85"/>
      <c r="DK147" s="85"/>
      <c r="DL147" s="95"/>
    </row>
    <row r="148" spans="1:116" s="96" customFormat="1" x14ac:dyDescent="0.25">
      <c r="A148" s="147"/>
      <c r="B148" s="138"/>
      <c r="C148" s="141"/>
      <c r="D148" s="42" t="s">
        <v>195</v>
      </c>
      <c r="E148" s="42">
        <v>7.31726131977</v>
      </c>
      <c r="F148" s="144"/>
      <c r="G148" s="26" t="s">
        <v>123</v>
      </c>
      <c r="H148" s="27"/>
      <c r="I148" s="48"/>
      <c r="J148" s="58"/>
      <c r="K148" s="58"/>
      <c r="L148" s="58"/>
      <c r="M148" s="58"/>
      <c r="N148" s="58"/>
      <c r="O148" s="58"/>
      <c r="P148" s="58"/>
      <c r="Q148" s="58"/>
      <c r="R148" s="58"/>
      <c r="S148" s="58"/>
      <c r="T148" s="58"/>
      <c r="U148" s="58"/>
      <c r="V148" s="58"/>
      <c r="W148" s="58"/>
      <c r="X148" s="58"/>
      <c r="Y148" s="58"/>
      <c r="Z148" s="58"/>
      <c r="AA148" s="58"/>
      <c r="AB148" s="58"/>
      <c r="AC148" s="58"/>
      <c r="AD148" s="58"/>
      <c r="AE148" s="58"/>
      <c r="AF148" s="58"/>
      <c r="AG148" s="58"/>
      <c r="AH148" s="58"/>
      <c r="AI148" s="58"/>
      <c r="AJ148" s="58"/>
      <c r="AK148" s="58"/>
      <c r="AL148" s="58"/>
      <c r="AM148" s="58"/>
      <c r="AN148" s="58"/>
      <c r="AO148" s="58"/>
      <c r="AP148" s="58"/>
      <c r="AQ148" s="58"/>
      <c r="AR148" s="58"/>
      <c r="AS148" s="58"/>
      <c r="AT148" s="58"/>
      <c r="AU148" s="58"/>
      <c r="AV148" s="58"/>
      <c r="AW148" s="58"/>
      <c r="AX148" s="58"/>
      <c r="AY148" s="58"/>
      <c r="AZ148" s="58"/>
      <c r="BA148" s="58"/>
      <c r="BB148" s="58"/>
      <c r="BC148" s="58"/>
      <c r="BD148" s="58"/>
      <c r="BE148" s="58"/>
      <c r="BF148" s="58"/>
      <c r="BG148" s="58"/>
      <c r="BH148" s="58"/>
      <c r="BI148" s="58"/>
      <c r="BJ148" s="58"/>
      <c r="BK148" s="58"/>
      <c r="BL148" s="58"/>
      <c r="BM148" s="58"/>
      <c r="BN148" s="58"/>
      <c r="BO148" s="58"/>
      <c r="BP148" s="58"/>
      <c r="BQ148" s="58"/>
      <c r="BR148" s="58"/>
      <c r="BS148" s="58"/>
      <c r="BT148" s="58"/>
      <c r="BU148" s="58"/>
      <c r="BV148" s="58"/>
      <c r="BW148" s="58"/>
      <c r="BX148" s="58"/>
      <c r="BY148" s="58"/>
      <c r="BZ148" s="58"/>
      <c r="CA148" s="58"/>
      <c r="CB148" s="58"/>
      <c r="CC148" s="91">
        <f t="shared" ref="CC148" si="1196">CC147+CB148</f>
        <v>15.880193436593666</v>
      </c>
      <c r="CD148" s="91">
        <f t="shared" ref="CD148" si="1197">CD147+CC148</f>
        <v>15.880193436593666</v>
      </c>
      <c r="CE148" s="91">
        <f t="shared" ref="CE148" si="1198">CE147+CD148</f>
        <v>15.880193436593666</v>
      </c>
      <c r="CF148" s="91">
        <f t="shared" ref="CF148" si="1199">CF147+CE148</f>
        <v>15.880193436593666</v>
      </c>
      <c r="CG148" s="91">
        <f t="shared" ref="CG148" si="1200">CG147+CF148</f>
        <v>15.880193436593666</v>
      </c>
      <c r="CH148" s="91">
        <f t="shared" ref="CH148" si="1201">CH147+CG148</f>
        <v>47.640580309781001</v>
      </c>
      <c r="CI148" s="91">
        <f t="shared" ref="CI148" si="1202">CI147+CH148</f>
        <v>47.640580309781001</v>
      </c>
      <c r="CJ148" s="91">
        <f t="shared" ref="CJ148" si="1203">CJ147+CI148</f>
        <v>47.640580309781001</v>
      </c>
      <c r="CK148" s="91">
        <f t="shared" ref="CK148" si="1204">CK147+CJ148</f>
        <v>47.640580309781001</v>
      </c>
      <c r="CL148" s="91">
        <f t="shared" ref="CL148" si="1205">CL147+CK148</f>
        <v>47.640580309781001</v>
      </c>
      <c r="CM148" s="91">
        <f t="shared" ref="CM148" si="1206">CM147+CL148</f>
        <v>47.640580309781001</v>
      </c>
      <c r="CN148" s="91"/>
      <c r="CO148" s="91"/>
      <c r="CP148" s="91"/>
      <c r="CQ148" s="91"/>
      <c r="CR148" s="91"/>
      <c r="CS148" s="91"/>
      <c r="CT148" s="91"/>
      <c r="CU148" s="58"/>
      <c r="CV148" s="58"/>
      <c r="CW148" s="58"/>
      <c r="CX148" s="58"/>
      <c r="CY148" s="58"/>
      <c r="CZ148" s="58"/>
      <c r="DA148" s="58"/>
      <c r="DB148" s="58"/>
      <c r="DC148" s="58"/>
      <c r="DD148" s="58"/>
      <c r="DE148" s="58"/>
      <c r="DF148" s="58"/>
      <c r="DG148" s="81"/>
      <c r="DH148" s="58"/>
      <c r="DI148" s="58"/>
      <c r="DJ148" s="58"/>
      <c r="DK148" s="58"/>
      <c r="DL148" s="49"/>
    </row>
    <row r="149" spans="1:116" s="92" customFormat="1" x14ac:dyDescent="0.25">
      <c r="A149" s="147"/>
      <c r="B149" s="138"/>
      <c r="C149" s="141"/>
      <c r="D149" s="165" t="s">
        <v>196</v>
      </c>
      <c r="E149" s="165">
        <v>3.9984828225600002</v>
      </c>
      <c r="F149" s="144"/>
      <c r="G149" s="28" t="s">
        <v>231</v>
      </c>
      <c r="H149" s="29" t="s">
        <v>54</v>
      </c>
      <c r="I149" s="48"/>
      <c r="J149" s="49"/>
      <c r="K149" s="49"/>
      <c r="L149" s="49"/>
      <c r="M149" s="49"/>
      <c r="N149" s="49"/>
      <c r="O149" s="49"/>
      <c r="P149" s="58"/>
      <c r="Q149" s="58"/>
      <c r="R149" s="58"/>
      <c r="S149" s="58"/>
      <c r="T149" s="81"/>
      <c r="U149" s="58"/>
      <c r="V149" s="58"/>
      <c r="W149" s="58"/>
      <c r="X149" s="58"/>
      <c r="Y149" s="81"/>
      <c r="Z149" s="58"/>
      <c r="AA149" s="58"/>
      <c r="AB149" s="58"/>
      <c r="AC149" s="58"/>
      <c r="AD149" s="49"/>
      <c r="AE149" s="58"/>
      <c r="AF149" s="58"/>
      <c r="AG149" s="58"/>
      <c r="AH149" s="58"/>
      <c r="AI149" s="49"/>
      <c r="AJ149" s="58"/>
      <c r="AK149" s="58"/>
      <c r="AL149" s="58"/>
      <c r="AM149" s="58"/>
      <c r="AN149" s="58"/>
      <c r="AO149" s="81"/>
      <c r="AP149" s="58"/>
      <c r="AQ149" s="58"/>
      <c r="AR149" s="58"/>
      <c r="AS149" s="58"/>
      <c r="AT149" s="58"/>
      <c r="AU149" s="58"/>
      <c r="AV149" s="49"/>
      <c r="AW149" s="58"/>
      <c r="AX149" s="58"/>
      <c r="AY149" s="58"/>
      <c r="AZ149" s="58"/>
      <c r="BA149" s="58"/>
      <c r="BB149" s="49"/>
      <c r="BC149" s="58"/>
      <c r="BD149" s="58"/>
      <c r="BE149" s="58"/>
      <c r="BF149" s="58"/>
      <c r="BG149" s="81"/>
      <c r="BH149" s="58"/>
      <c r="BI149" s="58"/>
      <c r="BJ149" s="58"/>
      <c r="BK149" s="58"/>
      <c r="BL149" s="81"/>
      <c r="BM149" s="58"/>
      <c r="BN149" s="58"/>
      <c r="BO149" s="58"/>
      <c r="BP149" s="58"/>
      <c r="BQ149" s="58"/>
      <c r="BR149" s="58"/>
      <c r="BS149" s="58"/>
      <c r="BT149" s="58"/>
      <c r="BU149" s="58"/>
      <c r="BV149" s="81"/>
      <c r="BW149" s="58"/>
      <c r="BX149" s="58"/>
      <c r="BY149" s="58"/>
      <c r="BZ149" s="58"/>
      <c r="CA149" s="58"/>
      <c r="CB149" s="58"/>
      <c r="CC149" s="49"/>
      <c r="CD149" s="58">
        <f>CC148</f>
        <v>15.880193436593666</v>
      </c>
      <c r="CE149" s="58">
        <f t="shared" ref="CE149:CH149" si="1207">CD148</f>
        <v>15.880193436593666</v>
      </c>
      <c r="CF149" s="58">
        <f t="shared" si="1207"/>
        <v>15.880193436593666</v>
      </c>
      <c r="CG149" s="58">
        <f t="shared" si="1207"/>
        <v>15.880193436593666</v>
      </c>
      <c r="CH149" s="81">
        <f t="shared" si="1207"/>
        <v>15.880193436593666</v>
      </c>
      <c r="CI149" s="58">
        <f t="shared" ref="CI149" si="1208">CH148</f>
        <v>47.640580309781001</v>
      </c>
      <c r="CJ149" s="58">
        <f t="shared" ref="CJ149" si="1209">CI148</f>
        <v>47.640580309781001</v>
      </c>
      <c r="CK149" s="58">
        <f t="shared" ref="CK149" si="1210">CJ148</f>
        <v>47.640580309781001</v>
      </c>
      <c r="CL149" s="58">
        <f t="shared" ref="CL149" si="1211">CK148</f>
        <v>47.640580309781001</v>
      </c>
      <c r="CM149" s="81">
        <f t="shared" ref="CM149" si="1212">CL148</f>
        <v>47.640580309781001</v>
      </c>
      <c r="CN149" s="58"/>
      <c r="CO149" s="58"/>
      <c r="CP149" s="58"/>
      <c r="CQ149" s="58"/>
      <c r="CR149" s="81"/>
      <c r="CS149" s="58"/>
      <c r="CT149" s="58"/>
      <c r="CU149" s="58"/>
      <c r="CV149" s="58"/>
      <c r="CW149" s="81"/>
      <c r="CX149" s="58"/>
      <c r="CY149" s="58"/>
      <c r="CZ149" s="58"/>
      <c r="DA149" s="58"/>
      <c r="DB149" s="81"/>
      <c r="DC149" s="58"/>
      <c r="DD149" s="58"/>
      <c r="DE149" s="58"/>
      <c r="DF149" s="58"/>
      <c r="DG149" s="81"/>
      <c r="DH149" s="58"/>
      <c r="DI149" s="58"/>
      <c r="DJ149" s="58"/>
      <c r="DK149" s="58"/>
      <c r="DL149" s="49"/>
    </row>
    <row r="150" spans="1:116" s="92" customFormat="1" x14ac:dyDescent="0.25">
      <c r="A150" s="147"/>
      <c r="B150" s="138"/>
      <c r="C150" s="141"/>
      <c r="D150" s="140"/>
      <c r="E150" s="140"/>
      <c r="F150" s="144"/>
      <c r="G150" s="28" t="s">
        <v>128</v>
      </c>
      <c r="H150" s="29" t="s">
        <v>54</v>
      </c>
      <c r="I150" s="48"/>
      <c r="J150" s="49"/>
      <c r="K150" s="49"/>
      <c r="L150" s="49"/>
      <c r="M150" s="49"/>
      <c r="N150" s="49"/>
      <c r="O150" s="49"/>
      <c r="P150" s="58"/>
      <c r="Q150" s="58"/>
      <c r="R150" s="58"/>
      <c r="S150" s="58"/>
      <c r="T150" s="81"/>
      <c r="U150" s="58"/>
      <c r="V150" s="58"/>
      <c r="W150" s="58"/>
      <c r="X150" s="58"/>
      <c r="Y150" s="81"/>
      <c r="Z150" s="58"/>
      <c r="AA150" s="58"/>
      <c r="AB150" s="58"/>
      <c r="AC150" s="58"/>
      <c r="AD150" s="49"/>
      <c r="AE150" s="58"/>
      <c r="AF150" s="58"/>
      <c r="AG150" s="58"/>
      <c r="AH150" s="58"/>
      <c r="AI150" s="49"/>
      <c r="AJ150" s="58"/>
      <c r="AK150" s="58"/>
      <c r="AL150" s="58"/>
      <c r="AM150" s="58"/>
      <c r="AN150" s="58"/>
      <c r="AO150" s="81"/>
      <c r="AP150" s="58"/>
      <c r="AQ150" s="58"/>
      <c r="AR150" s="58"/>
      <c r="AS150" s="58"/>
      <c r="AT150" s="58"/>
      <c r="AU150" s="58"/>
      <c r="AV150" s="49"/>
      <c r="AW150" s="58"/>
      <c r="AX150" s="58"/>
      <c r="AY150" s="58"/>
      <c r="AZ150" s="58"/>
      <c r="BA150" s="58"/>
      <c r="BB150" s="49"/>
      <c r="BC150" s="58"/>
      <c r="BD150" s="58"/>
      <c r="BE150" s="58"/>
      <c r="BF150" s="58"/>
      <c r="BG150" s="81"/>
      <c r="BH150" s="58"/>
      <c r="BI150" s="58"/>
      <c r="BJ150" s="58"/>
      <c r="BK150" s="58"/>
      <c r="BL150" s="81"/>
      <c r="BM150" s="58"/>
      <c r="BN150" s="58"/>
      <c r="BO150" s="58"/>
      <c r="BP150" s="58"/>
      <c r="BQ150" s="58"/>
      <c r="BR150" s="58"/>
      <c r="BS150" s="58"/>
      <c r="BT150" s="58"/>
      <c r="BU150" s="58"/>
      <c r="BV150" s="81"/>
      <c r="BW150" s="58"/>
      <c r="BX150" s="58"/>
      <c r="BY150" s="58"/>
      <c r="BZ150" s="58"/>
      <c r="CA150" s="58"/>
      <c r="CB150" s="58"/>
      <c r="CC150" s="49"/>
      <c r="CD150" s="58">
        <f>CC148</f>
        <v>15.880193436593666</v>
      </c>
      <c r="CE150" s="58">
        <f t="shared" ref="CE150:CM150" si="1213">CD148</f>
        <v>15.880193436593666</v>
      </c>
      <c r="CF150" s="58">
        <f t="shared" si="1213"/>
        <v>15.880193436593666</v>
      </c>
      <c r="CG150" s="58">
        <f t="shared" si="1213"/>
        <v>15.880193436593666</v>
      </c>
      <c r="CH150" s="81">
        <f t="shared" si="1213"/>
        <v>15.880193436593666</v>
      </c>
      <c r="CI150" s="58">
        <f t="shared" si="1213"/>
        <v>47.640580309781001</v>
      </c>
      <c r="CJ150" s="58">
        <f t="shared" si="1213"/>
        <v>47.640580309781001</v>
      </c>
      <c r="CK150" s="58">
        <f t="shared" si="1213"/>
        <v>47.640580309781001</v>
      </c>
      <c r="CL150" s="58">
        <f t="shared" si="1213"/>
        <v>47.640580309781001</v>
      </c>
      <c r="CM150" s="81">
        <f t="shared" si="1213"/>
        <v>47.640580309781001</v>
      </c>
      <c r="CN150" s="58"/>
      <c r="CO150" s="58"/>
      <c r="CP150" s="58"/>
      <c r="CQ150" s="58"/>
      <c r="CR150" s="81"/>
      <c r="CS150" s="58"/>
      <c r="CT150" s="58"/>
      <c r="CU150" s="58"/>
      <c r="CV150" s="58"/>
      <c r="CW150" s="81"/>
      <c r="CX150" s="58"/>
      <c r="CY150" s="58"/>
      <c r="CZ150" s="58"/>
      <c r="DA150" s="58"/>
      <c r="DB150" s="81"/>
      <c r="DC150" s="58"/>
      <c r="DD150" s="58"/>
      <c r="DE150" s="58"/>
      <c r="DF150" s="58"/>
      <c r="DG150" s="81"/>
      <c r="DH150" s="58"/>
      <c r="DI150" s="58"/>
      <c r="DJ150" s="58"/>
      <c r="DK150" s="58"/>
      <c r="DL150" s="49"/>
    </row>
    <row r="151" spans="1:116" s="92" customFormat="1" x14ac:dyDescent="0.25">
      <c r="A151" s="147"/>
      <c r="B151" s="138"/>
      <c r="C151" s="141"/>
      <c r="D151" s="40" t="s">
        <v>197</v>
      </c>
      <c r="E151" s="40">
        <v>7.0074267801400003</v>
      </c>
      <c r="F151" s="144"/>
      <c r="G151" s="28" t="s">
        <v>238</v>
      </c>
      <c r="H151" s="29" t="s">
        <v>120</v>
      </c>
      <c r="I151" s="48"/>
      <c r="J151" s="49"/>
      <c r="K151" s="49"/>
      <c r="L151" s="49"/>
      <c r="M151" s="49"/>
      <c r="N151" s="49"/>
      <c r="O151" s="49"/>
      <c r="P151" s="58"/>
      <c r="Q151" s="58"/>
      <c r="R151" s="58"/>
      <c r="S151" s="58"/>
      <c r="T151" s="81"/>
      <c r="U151" s="58"/>
      <c r="V151" s="58"/>
      <c r="W151" s="58"/>
      <c r="X151" s="58"/>
      <c r="Y151" s="81"/>
      <c r="Z151" s="58"/>
      <c r="AA151" s="58"/>
      <c r="AB151" s="58"/>
      <c r="AC151" s="58"/>
      <c r="AD151" s="49"/>
      <c r="AE151" s="58"/>
      <c r="AF151" s="58"/>
      <c r="AG151" s="58"/>
      <c r="AH151" s="58"/>
      <c r="AI151" s="49"/>
      <c r="AJ151" s="58"/>
      <c r="AK151" s="58"/>
      <c r="AL151" s="58"/>
      <c r="AM151" s="58"/>
      <c r="AN151" s="58"/>
      <c r="AO151" s="81"/>
      <c r="AP151" s="58"/>
      <c r="AQ151" s="58"/>
      <c r="AR151" s="58"/>
      <c r="AS151" s="58"/>
      <c r="AT151" s="58"/>
      <c r="AU151" s="58"/>
      <c r="AV151" s="49"/>
      <c r="AW151" s="58"/>
      <c r="AX151" s="58"/>
      <c r="AY151" s="58"/>
      <c r="AZ151" s="58"/>
      <c r="BA151" s="58"/>
      <c r="BB151" s="49"/>
      <c r="BC151" s="58"/>
      <c r="BD151" s="58"/>
      <c r="BE151" s="58"/>
      <c r="BF151" s="58"/>
      <c r="BG151" s="81"/>
      <c r="BH151" s="58"/>
      <c r="BI151" s="58"/>
      <c r="BJ151" s="58"/>
      <c r="BK151" s="58"/>
      <c r="BL151" s="81"/>
      <c r="BM151" s="58"/>
      <c r="BN151" s="58"/>
      <c r="BO151" s="58"/>
      <c r="BP151" s="58"/>
      <c r="BQ151" s="58"/>
      <c r="BR151" s="58"/>
      <c r="BS151" s="58"/>
      <c r="BT151" s="58"/>
      <c r="BU151" s="58"/>
      <c r="BV151" s="81"/>
      <c r="BW151" s="58"/>
      <c r="BX151" s="58"/>
      <c r="BY151" s="58"/>
      <c r="BZ151" s="58"/>
      <c r="CA151" s="58"/>
      <c r="CB151" s="58"/>
      <c r="CC151" s="49"/>
      <c r="CD151" s="58"/>
      <c r="CE151" s="58"/>
      <c r="CF151" s="58">
        <f>CD150</f>
        <v>15.880193436593666</v>
      </c>
      <c r="CG151" s="58">
        <f t="shared" ref="CG151:CN151" si="1214">CE150</f>
        <v>15.880193436593666</v>
      </c>
      <c r="CH151" s="81">
        <f t="shared" si="1214"/>
        <v>15.880193436593666</v>
      </c>
      <c r="CI151" s="58">
        <f t="shared" si="1214"/>
        <v>15.880193436593666</v>
      </c>
      <c r="CJ151" s="58">
        <f t="shared" si="1214"/>
        <v>15.880193436593666</v>
      </c>
      <c r="CK151" s="58">
        <f t="shared" si="1214"/>
        <v>47.640580309781001</v>
      </c>
      <c r="CL151" s="58">
        <f t="shared" si="1214"/>
        <v>47.640580309781001</v>
      </c>
      <c r="CM151" s="81">
        <f t="shared" si="1214"/>
        <v>47.640580309781001</v>
      </c>
      <c r="CN151" s="58">
        <f t="shared" si="1214"/>
        <v>47.640580309781001</v>
      </c>
      <c r="CO151" s="58">
        <v>47.640580309781001</v>
      </c>
      <c r="CP151" s="58">
        <v>47.640580309781001</v>
      </c>
      <c r="CQ151" s="58">
        <v>47.640580309781001</v>
      </c>
      <c r="CR151" s="81">
        <v>47.640580309781001</v>
      </c>
      <c r="CS151" s="58">
        <v>47.640580309781001</v>
      </c>
      <c r="CT151" s="58">
        <v>47.640580309781001</v>
      </c>
      <c r="CU151" s="58">
        <v>47.640580309781001</v>
      </c>
      <c r="CV151" s="58">
        <v>47.640580309781001</v>
      </c>
      <c r="CW151" s="81">
        <v>47.640580309781001</v>
      </c>
      <c r="CX151" s="58">
        <v>47.640580309781001</v>
      </c>
      <c r="CY151" s="58">
        <v>47.640580309781001</v>
      </c>
      <c r="CZ151" s="58">
        <v>47.640580309781001</v>
      </c>
      <c r="DA151" s="58">
        <v>47.640580309781001</v>
      </c>
      <c r="DB151" s="81">
        <v>47.640580309781001</v>
      </c>
      <c r="DC151" s="58">
        <v>47.640580309781001</v>
      </c>
      <c r="DD151" s="58">
        <v>47.640580309781001</v>
      </c>
      <c r="DE151" s="58">
        <v>47.640580309781001</v>
      </c>
      <c r="DF151" s="58">
        <v>47.640580309781001</v>
      </c>
      <c r="DG151" s="81">
        <v>47.640580309781001</v>
      </c>
      <c r="DH151" s="58">
        <v>47.640580309781001</v>
      </c>
      <c r="DI151" s="58">
        <v>47.640580309781001</v>
      </c>
      <c r="DJ151" s="58">
        <v>47.640580309781001</v>
      </c>
      <c r="DK151" s="58">
        <v>47.640580309781001</v>
      </c>
      <c r="DL151" s="49">
        <v>47.640580309781001</v>
      </c>
    </row>
    <row r="152" spans="1:116" s="92" customFormat="1" x14ac:dyDescent="0.25">
      <c r="A152" s="147"/>
      <c r="B152" s="138"/>
      <c r="C152" s="141"/>
      <c r="D152" s="40" t="s">
        <v>198</v>
      </c>
      <c r="E152" s="40">
        <v>2.62499999988</v>
      </c>
      <c r="F152" s="144"/>
      <c r="G152" s="30"/>
      <c r="H152" s="31"/>
      <c r="I152" s="48"/>
      <c r="J152" s="49"/>
      <c r="K152" s="49"/>
      <c r="L152" s="49"/>
      <c r="M152" s="49"/>
      <c r="N152" s="49"/>
      <c r="O152" s="49"/>
      <c r="P152" s="58"/>
      <c r="Q152" s="58"/>
      <c r="R152" s="58"/>
      <c r="S152" s="58"/>
      <c r="T152" s="81"/>
      <c r="U152" s="58"/>
      <c r="V152" s="58"/>
      <c r="W152" s="58"/>
      <c r="X152" s="58"/>
      <c r="Y152" s="81"/>
      <c r="Z152" s="58"/>
      <c r="AA152" s="58"/>
      <c r="AB152" s="58"/>
      <c r="AC152" s="58"/>
      <c r="AD152" s="49"/>
      <c r="AE152" s="58"/>
      <c r="AF152" s="58"/>
      <c r="AG152" s="58"/>
      <c r="AH152" s="58"/>
      <c r="AI152" s="49"/>
      <c r="AJ152" s="58"/>
      <c r="AK152" s="58"/>
      <c r="AL152" s="58"/>
      <c r="AM152" s="58"/>
      <c r="AN152" s="58"/>
      <c r="AO152" s="81"/>
      <c r="AP152" s="58"/>
      <c r="AQ152" s="58"/>
      <c r="AR152" s="58"/>
      <c r="AS152" s="58"/>
      <c r="AT152" s="58"/>
      <c r="AU152" s="58"/>
      <c r="AV152" s="49"/>
      <c r="AW152" s="58"/>
      <c r="AX152" s="58"/>
      <c r="AY152" s="58"/>
      <c r="AZ152" s="58"/>
      <c r="BA152" s="58"/>
      <c r="BB152" s="49"/>
      <c r="BC152" s="58"/>
      <c r="BD152" s="58"/>
      <c r="BE152" s="58"/>
      <c r="BF152" s="58"/>
      <c r="BG152" s="81"/>
      <c r="BH152" s="58"/>
      <c r="BI152" s="58"/>
      <c r="BJ152" s="58"/>
      <c r="BK152" s="58"/>
      <c r="BL152" s="81"/>
      <c r="BM152" s="58"/>
      <c r="BN152" s="58"/>
      <c r="BO152" s="58"/>
      <c r="BP152" s="58"/>
      <c r="BQ152" s="58"/>
      <c r="BR152" s="58"/>
      <c r="BS152" s="58"/>
      <c r="BT152" s="58"/>
      <c r="BU152" s="58"/>
      <c r="BV152" s="81"/>
      <c r="BW152" s="58"/>
      <c r="BX152" s="58"/>
      <c r="BY152" s="58"/>
      <c r="BZ152" s="58"/>
      <c r="CA152" s="58"/>
      <c r="CB152" s="58"/>
      <c r="CC152" s="49"/>
      <c r="CD152" s="58"/>
      <c r="CE152" s="58"/>
      <c r="CF152" s="58"/>
      <c r="CG152" s="58"/>
      <c r="CH152" s="81"/>
      <c r="CI152" s="58"/>
      <c r="CJ152" s="58"/>
      <c r="CK152" s="58"/>
      <c r="CL152" s="58"/>
      <c r="CM152" s="81"/>
      <c r="CN152" s="58"/>
      <c r="CO152" s="58"/>
      <c r="CP152" s="58"/>
      <c r="CQ152" s="58"/>
      <c r="CR152" s="81"/>
      <c r="CS152" s="58"/>
      <c r="CT152" s="58"/>
      <c r="CU152" s="58"/>
      <c r="CV152" s="58"/>
      <c r="CW152" s="81"/>
      <c r="CX152" s="58"/>
      <c r="CY152" s="58"/>
      <c r="CZ152" s="58"/>
      <c r="DA152" s="58"/>
      <c r="DB152" s="81"/>
      <c r="DC152" s="58"/>
      <c r="DD152" s="58"/>
      <c r="DE152" s="58"/>
      <c r="DF152" s="58"/>
      <c r="DG152" s="81"/>
      <c r="DH152" s="58"/>
      <c r="DI152" s="58"/>
      <c r="DJ152" s="58"/>
      <c r="DK152" s="58"/>
      <c r="DL152" s="49"/>
    </row>
    <row r="153" spans="1:116" s="92" customFormat="1" x14ac:dyDescent="0.25">
      <c r="A153" s="147"/>
      <c r="B153" s="138"/>
      <c r="C153" s="141"/>
      <c r="D153" s="40" t="s">
        <v>199</v>
      </c>
      <c r="E153" s="40">
        <v>0.82288222829400004</v>
      </c>
      <c r="F153" s="144"/>
      <c r="G153" s="32"/>
      <c r="H153" s="33"/>
      <c r="I153" s="48"/>
      <c r="J153" s="49"/>
      <c r="K153" s="49"/>
      <c r="L153" s="49"/>
      <c r="M153" s="49"/>
      <c r="N153" s="49"/>
      <c r="O153" s="49"/>
      <c r="P153" s="58"/>
      <c r="Q153" s="58"/>
      <c r="R153" s="58"/>
      <c r="S153" s="58"/>
      <c r="T153" s="81"/>
      <c r="U153" s="58"/>
      <c r="V153" s="58"/>
      <c r="W153" s="58"/>
      <c r="X153" s="58"/>
      <c r="Y153" s="81"/>
      <c r="Z153" s="58"/>
      <c r="AA153" s="58"/>
      <c r="AB153" s="58"/>
      <c r="AC153" s="58"/>
      <c r="AD153" s="49"/>
      <c r="AE153" s="58"/>
      <c r="AF153" s="58"/>
      <c r="AG153" s="58"/>
      <c r="AH153" s="58"/>
      <c r="AI153" s="49"/>
      <c r="AJ153" s="58"/>
      <c r="AK153" s="58"/>
      <c r="AL153" s="58"/>
      <c r="AM153" s="58"/>
      <c r="AN153" s="58"/>
      <c r="AO153" s="81"/>
      <c r="AP153" s="58"/>
      <c r="AQ153" s="58"/>
      <c r="AR153" s="58"/>
      <c r="AS153" s="58"/>
      <c r="AT153" s="58"/>
      <c r="AU153" s="58"/>
      <c r="AV153" s="49"/>
      <c r="AW153" s="58"/>
      <c r="AX153" s="58"/>
      <c r="AY153" s="58"/>
      <c r="AZ153" s="58"/>
      <c r="BA153" s="58"/>
      <c r="BB153" s="49"/>
      <c r="BC153" s="58"/>
      <c r="BD153" s="58"/>
      <c r="BE153" s="58"/>
      <c r="BF153" s="58"/>
      <c r="BG153" s="81"/>
      <c r="BH153" s="58"/>
      <c r="BI153" s="58"/>
      <c r="BJ153" s="58"/>
      <c r="BK153" s="58"/>
      <c r="BL153" s="81"/>
      <c r="BM153" s="58"/>
      <c r="BN153" s="58"/>
      <c r="BO153" s="58"/>
      <c r="BP153" s="58"/>
      <c r="BQ153" s="58"/>
      <c r="BR153" s="58"/>
      <c r="BS153" s="58"/>
      <c r="BT153" s="58"/>
      <c r="BU153" s="58"/>
      <c r="BV153" s="81"/>
      <c r="BW153" s="58"/>
      <c r="BX153" s="58"/>
      <c r="BY153" s="58"/>
      <c r="BZ153" s="58"/>
      <c r="CA153" s="58"/>
      <c r="CB153" s="58"/>
      <c r="CC153" s="49"/>
      <c r="CD153" s="58"/>
      <c r="CE153" s="58"/>
      <c r="CF153" s="58"/>
      <c r="CG153" s="58"/>
      <c r="CH153" s="81"/>
      <c r="CI153" s="58"/>
      <c r="CJ153" s="58"/>
      <c r="CK153" s="58"/>
      <c r="CL153" s="58"/>
      <c r="CM153" s="81"/>
      <c r="CN153" s="58"/>
      <c r="CO153" s="58"/>
      <c r="CP153" s="58"/>
      <c r="CQ153" s="58"/>
      <c r="CR153" s="81"/>
      <c r="CS153" s="58"/>
      <c r="CT153" s="58"/>
      <c r="CU153" s="58"/>
      <c r="CV153" s="58"/>
      <c r="CW153" s="81"/>
      <c r="CX153" s="58"/>
      <c r="CY153" s="58"/>
      <c r="CZ153" s="58"/>
      <c r="DA153" s="58"/>
      <c r="DB153" s="81"/>
      <c r="DC153" s="58"/>
      <c r="DD153" s="58"/>
      <c r="DE153" s="58"/>
      <c r="DF153" s="58"/>
      <c r="DG153" s="81"/>
      <c r="DH153" s="58"/>
      <c r="DI153" s="58"/>
      <c r="DJ153" s="58"/>
      <c r="DK153" s="58"/>
      <c r="DL153" s="49"/>
    </row>
    <row r="154" spans="1:116" s="92" customFormat="1" x14ac:dyDescent="0.25">
      <c r="A154" s="147"/>
      <c r="B154" s="138"/>
      <c r="C154" s="141"/>
      <c r="D154" s="40" t="s">
        <v>200</v>
      </c>
      <c r="E154" s="40">
        <v>8.9563102026900001</v>
      </c>
      <c r="F154" s="144"/>
      <c r="G154" s="32"/>
      <c r="H154" s="33"/>
      <c r="I154" s="48"/>
      <c r="J154" s="49"/>
      <c r="K154" s="49"/>
      <c r="L154" s="49"/>
      <c r="M154" s="49"/>
      <c r="N154" s="49"/>
      <c r="O154" s="49"/>
      <c r="P154" s="58"/>
      <c r="Q154" s="58"/>
      <c r="R154" s="58"/>
      <c r="S154" s="58"/>
      <c r="T154" s="81"/>
      <c r="U154" s="58"/>
      <c r="V154" s="58"/>
      <c r="W154" s="58"/>
      <c r="X154" s="58"/>
      <c r="Y154" s="81"/>
      <c r="Z154" s="58"/>
      <c r="AA154" s="58"/>
      <c r="AB154" s="58"/>
      <c r="AC154" s="58"/>
      <c r="AD154" s="49"/>
      <c r="AE154" s="58"/>
      <c r="AF154" s="58"/>
      <c r="AG154" s="58"/>
      <c r="AH154" s="58"/>
      <c r="AI154" s="49"/>
      <c r="AJ154" s="58"/>
      <c r="AK154" s="58"/>
      <c r="AL154" s="58"/>
      <c r="AM154" s="58"/>
      <c r="AN154" s="58"/>
      <c r="AO154" s="81"/>
      <c r="AP154" s="58"/>
      <c r="AQ154" s="58"/>
      <c r="AR154" s="58"/>
      <c r="AS154" s="58"/>
      <c r="AT154" s="58"/>
      <c r="AU154" s="58"/>
      <c r="AV154" s="49"/>
      <c r="AW154" s="58"/>
      <c r="AX154" s="58"/>
      <c r="AY154" s="58"/>
      <c r="AZ154" s="58"/>
      <c r="BA154" s="58"/>
      <c r="BB154" s="49"/>
      <c r="BC154" s="58"/>
      <c r="BD154" s="58"/>
      <c r="BE154" s="58"/>
      <c r="BF154" s="58"/>
      <c r="BG154" s="81"/>
      <c r="BH154" s="58"/>
      <c r="BI154" s="58"/>
      <c r="BJ154" s="58"/>
      <c r="BK154" s="58"/>
      <c r="BL154" s="81"/>
      <c r="BM154" s="58"/>
      <c r="BN154" s="58"/>
      <c r="BO154" s="58"/>
      <c r="BP154" s="58"/>
      <c r="BQ154" s="58"/>
      <c r="BR154" s="58"/>
      <c r="BS154" s="58"/>
      <c r="BT154" s="58"/>
      <c r="BU154" s="58"/>
      <c r="BV154" s="81"/>
      <c r="BW154" s="58"/>
      <c r="BX154" s="58"/>
      <c r="BY154" s="58"/>
      <c r="BZ154" s="58"/>
      <c r="CA154" s="58"/>
      <c r="CB154" s="58"/>
      <c r="CC154" s="49"/>
      <c r="CD154" s="58"/>
      <c r="CE154" s="58"/>
      <c r="CF154" s="58"/>
      <c r="CG154" s="58"/>
      <c r="CH154" s="81"/>
      <c r="CI154" s="58"/>
      <c r="CJ154" s="58"/>
      <c r="CK154" s="58"/>
      <c r="CL154" s="58"/>
      <c r="CM154" s="81"/>
      <c r="CN154" s="58"/>
      <c r="CO154" s="58"/>
      <c r="CP154" s="58"/>
      <c r="CQ154" s="58"/>
      <c r="CR154" s="81"/>
      <c r="CS154" s="58"/>
      <c r="CT154" s="58"/>
      <c r="CU154" s="58"/>
      <c r="CV154" s="58"/>
      <c r="CW154" s="81"/>
      <c r="CX154" s="58"/>
      <c r="CY154" s="58"/>
      <c r="CZ154" s="58"/>
      <c r="DA154" s="58"/>
      <c r="DB154" s="81"/>
      <c r="DC154" s="58"/>
      <c r="DD154" s="58"/>
      <c r="DE154" s="58"/>
      <c r="DF154" s="58"/>
      <c r="DG154" s="81"/>
      <c r="DH154" s="58"/>
      <c r="DI154" s="58"/>
      <c r="DJ154" s="58"/>
      <c r="DK154" s="58"/>
      <c r="DL154" s="49"/>
    </row>
    <row r="155" spans="1:116" s="92" customFormat="1" x14ac:dyDescent="0.25">
      <c r="A155" s="147"/>
      <c r="B155" s="138"/>
      <c r="C155" s="141"/>
      <c r="D155" s="40" t="s">
        <v>201</v>
      </c>
      <c r="E155" s="40">
        <v>10.4401741008</v>
      </c>
      <c r="F155" s="144"/>
      <c r="G155" s="34"/>
      <c r="H155" s="35"/>
      <c r="I155" s="48"/>
      <c r="J155" s="49"/>
      <c r="K155" s="49"/>
      <c r="L155" s="49"/>
      <c r="M155" s="49"/>
      <c r="N155" s="49"/>
      <c r="O155" s="49"/>
      <c r="P155" s="58"/>
      <c r="Q155" s="58"/>
      <c r="R155" s="58"/>
      <c r="S155" s="58"/>
      <c r="T155" s="81"/>
      <c r="U155" s="58"/>
      <c r="V155" s="58"/>
      <c r="W155" s="58"/>
      <c r="X155" s="58"/>
      <c r="Y155" s="81"/>
      <c r="Z155" s="58"/>
      <c r="AA155" s="58"/>
      <c r="AB155" s="58"/>
      <c r="AC155" s="58"/>
      <c r="AD155" s="49"/>
      <c r="AE155" s="58"/>
      <c r="AF155" s="58"/>
      <c r="AG155" s="58"/>
      <c r="AH155" s="58"/>
      <c r="AI155" s="49"/>
      <c r="AJ155" s="58"/>
      <c r="AK155" s="58"/>
      <c r="AL155" s="58"/>
      <c r="AM155" s="58"/>
      <c r="AN155" s="58"/>
      <c r="AO155" s="81"/>
      <c r="AP155" s="58"/>
      <c r="AQ155" s="58"/>
      <c r="AR155" s="58"/>
      <c r="AS155" s="58"/>
      <c r="AT155" s="58"/>
      <c r="AU155" s="58"/>
      <c r="AV155" s="49"/>
      <c r="AW155" s="58"/>
      <c r="AX155" s="58"/>
      <c r="AY155" s="58"/>
      <c r="AZ155" s="58"/>
      <c r="BA155" s="58"/>
      <c r="BB155" s="49"/>
      <c r="BC155" s="58"/>
      <c r="BD155" s="58"/>
      <c r="BE155" s="58"/>
      <c r="BF155" s="58"/>
      <c r="BG155" s="81"/>
      <c r="BH155" s="58"/>
      <c r="BI155" s="58"/>
      <c r="BJ155" s="58"/>
      <c r="BK155" s="58"/>
      <c r="BL155" s="81"/>
      <c r="BM155" s="58"/>
      <c r="BN155" s="58"/>
      <c r="BO155" s="58"/>
      <c r="BP155" s="58"/>
      <c r="BQ155" s="58"/>
      <c r="BR155" s="58"/>
      <c r="BS155" s="58"/>
      <c r="BT155" s="58"/>
      <c r="BU155" s="58"/>
      <c r="BV155" s="81"/>
      <c r="BW155" s="58"/>
      <c r="BX155" s="58"/>
      <c r="BY155" s="58"/>
      <c r="BZ155" s="58"/>
      <c r="CA155" s="58"/>
      <c r="CB155" s="58"/>
      <c r="CC155" s="49"/>
      <c r="CD155" s="58"/>
      <c r="CE155" s="58"/>
      <c r="CF155" s="58"/>
      <c r="CG155" s="58"/>
      <c r="CH155" s="81"/>
      <c r="CI155" s="58"/>
      <c r="CJ155" s="58"/>
      <c r="CK155" s="58"/>
      <c r="CL155" s="58"/>
      <c r="CM155" s="81"/>
      <c r="CN155" s="58"/>
      <c r="CO155" s="58"/>
      <c r="CP155" s="58"/>
      <c r="CQ155" s="58"/>
      <c r="CR155" s="81"/>
      <c r="CS155" s="58"/>
      <c r="CT155" s="58"/>
      <c r="CU155" s="58"/>
      <c r="CV155" s="58"/>
      <c r="CW155" s="81"/>
      <c r="CX155" s="58"/>
      <c r="CY155" s="58"/>
      <c r="CZ155" s="58"/>
      <c r="DA155" s="58"/>
      <c r="DB155" s="81"/>
      <c r="DC155" s="58"/>
      <c r="DD155" s="58"/>
      <c r="DE155" s="58"/>
      <c r="DF155" s="58"/>
      <c r="DG155" s="81"/>
      <c r="DH155" s="58"/>
      <c r="DI155" s="58"/>
      <c r="DJ155" s="58"/>
      <c r="DK155" s="58"/>
      <c r="DL155" s="49"/>
    </row>
    <row r="156" spans="1:116" s="92" customFormat="1" ht="15" customHeight="1" x14ac:dyDescent="0.25">
      <c r="A156" s="147"/>
      <c r="B156" s="138"/>
      <c r="C156" s="141"/>
      <c r="D156" s="40" t="s">
        <v>205</v>
      </c>
      <c r="E156" s="40">
        <v>0.49922966043799999</v>
      </c>
      <c r="F156" s="144"/>
      <c r="G156" s="46"/>
      <c r="H156" s="47"/>
      <c r="I156" s="48"/>
      <c r="J156" s="49"/>
      <c r="K156" s="49"/>
      <c r="L156" s="49"/>
      <c r="M156" s="49"/>
      <c r="N156" s="49"/>
      <c r="O156" s="49"/>
      <c r="P156" s="58"/>
      <c r="Q156" s="58"/>
      <c r="R156" s="58"/>
      <c r="S156" s="58"/>
      <c r="T156" s="81"/>
      <c r="U156" s="58"/>
      <c r="V156" s="58"/>
      <c r="W156" s="58"/>
      <c r="X156" s="58"/>
      <c r="Y156" s="81"/>
      <c r="Z156" s="58"/>
      <c r="AA156" s="58"/>
      <c r="AB156" s="58"/>
      <c r="AC156" s="58"/>
      <c r="AD156" s="49"/>
      <c r="AE156" s="58"/>
      <c r="AF156" s="58"/>
      <c r="AG156" s="58"/>
      <c r="AH156" s="58"/>
      <c r="AI156" s="49"/>
      <c r="AJ156" s="58"/>
      <c r="AK156" s="58"/>
      <c r="AL156" s="58"/>
      <c r="AM156" s="58"/>
      <c r="AN156" s="58"/>
      <c r="AO156" s="81"/>
      <c r="AP156" s="58"/>
      <c r="AQ156" s="58"/>
      <c r="AR156" s="58"/>
      <c r="AS156" s="58"/>
      <c r="AT156" s="58"/>
      <c r="AU156" s="58"/>
      <c r="AV156" s="49"/>
      <c r="AW156" s="58"/>
      <c r="AX156" s="58"/>
      <c r="AY156" s="58"/>
      <c r="AZ156" s="58"/>
      <c r="BA156" s="58"/>
      <c r="BB156" s="49"/>
      <c r="BC156" s="58"/>
      <c r="BD156" s="58"/>
      <c r="BE156" s="58"/>
      <c r="BF156" s="58"/>
      <c r="BG156" s="81"/>
      <c r="BH156" s="58"/>
      <c r="BI156" s="58"/>
      <c r="BJ156" s="58"/>
      <c r="BK156" s="58"/>
      <c r="BL156" s="81"/>
      <c r="BM156" s="58"/>
      <c r="BN156" s="58"/>
      <c r="BO156" s="58"/>
      <c r="BP156" s="58"/>
      <c r="BQ156" s="58"/>
      <c r="BR156" s="58"/>
      <c r="BS156" s="58"/>
      <c r="BT156" s="58"/>
      <c r="BU156" s="58"/>
      <c r="BV156" s="81"/>
      <c r="BW156" s="58"/>
      <c r="BX156" s="58"/>
      <c r="BY156" s="58"/>
      <c r="BZ156" s="58"/>
      <c r="CA156" s="58"/>
      <c r="CB156" s="58"/>
      <c r="CC156" s="49"/>
      <c r="CD156" s="58"/>
      <c r="CE156" s="58"/>
      <c r="CF156" s="58"/>
      <c r="CG156" s="58"/>
      <c r="CH156" s="81"/>
      <c r="CI156" s="58"/>
      <c r="CJ156" s="58"/>
      <c r="CK156" s="58"/>
      <c r="CL156" s="58"/>
      <c r="CM156" s="81"/>
      <c r="CN156" s="58"/>
      <c r="CO156" s="58"/>
      <c r="CP156" s="58"/>
      <c r="CQ156" s="58"/>
      <c r="CR156" s="81"/>
      <c r="CS156" s="58"/>
      <c r="CT156" s="58"/>
      <c r="CU156" s="58"/>
      <c r="CV156" s="58"/>
      <c r="CW156" s="81"/>
      <c r="CX156" s="58"/>
      <c r="CY156" s="58"/>
      <c r="CZ156" s="58"/>
      <c r="DA156" s="58"/>
      <c r="DB156" s="81"/>
      <c r="DC156" s="58"/>
      <c r="DD156" s="58"/>
      <c r="DE156" s="58"/>
      <c r="DF156" s="58"/>
      <c r="DG156" s="81"/>
      <c r="DH156" s="58"/>
      <c r="DI156" s="58"/>
      <c r="DJ156" s="58"/>
      <c r="DK156" s="58"/>
      <c r="DL156" s="49"/>
    </row>
    <row r="157" spans="1:116" s="92" customFormat="1" ht="15" customHeight="1" x14ac:dyDescent="0.25">
      <c r="A157" s="147"/>
      <c r="B157" s="138"/>
      <c r="C157" s="141"/>
      <c r="D157" s="40" t="s">
        <v>206</v>
      </c>
      <c r="E157" s="40">
        <v>0.44284708990799998</v>
      </c>
      <c r="F157" s="144"/>
      <c r="G157" s="46"/>
      <c r="H157" s="47"/>
      <c r="I157" s="48"/>
      <c r="J157" s="49"/>
      <c r="K157" s="49"/>
      <c r="L157" s="49"/>
      <c r="M157" s="49"/>
      <c r="N157" s="49"/>
      <c r="O157" s="49"/>
      <c r="P157" s="58"/>
      <c r="Q157" s="58"/>
      <c r="R157" s="58"/>
      <c r="S157" s="58"/>
      <c r="T157" s="81"/>
      <c r="U157" s="58"/>
      <c r="V157" s="58"/>
      <c r="W157" s="58"/>
      <c r="X157" s="58"/>
      <c r="Y157" s="81"/>
      <c r="Z157" s="58"/>
      <c r="AA157" s="58"/>
      <c r="AB157" s="58"/>
      <c r="AC157" s="58"/>
      <c r="AD157" s="49"/>
      <c r="AE157" s="58"/>
      <c r="AF157" s="58"/>
      <c r="AG157" s="58"/>
      <c r="AH157" s="58"/>
      <c r="AI157" s="49"/>
      <c r="AJ157" s="58"/>
      <c r="AK157" s="58"/>
      <c r="AL157" s="58"/>
      <c r="AM157" s="58"/>
      <c r="AN157" s="58"/>
      <c r="AO157" s="81"/>
      <c r="AP157" s="58"/>
      <c r="AQ157" s="58"/>
      <c r="AR157" s="58"/>
      <c r="AS157" s="58"/>
      <c r="AT157" s="58"/>
      <c r="AU157" s="58"/>
      <c r="AV157" s="49"/>
      <c r="AW157" s="58"/>
      <c r="AX157" s="58"/>
      <c r="AY157" s="58"/>
      <c r="AZ157" s="58"/>
      <c r="BA157" s="58"/>
      <c r="BB157" s="49"/>
      <c r="BC157" s="58"/>
      <c r="BD157" s="58"/>
      <c r="BE157" s="58"/>
      <c r="BF157" s="58"/>
      <c r="BG157" s="81"/>
      <c r="BH157" s="58"/>
      <c r="BI157" s="58"/>
      <c r="BJ157" s="58"/>
      <c r="BK157" s="58"/>
      <c r="BL157" s="81"/>
      <c r="BM157" s="58"/>
      <c r="BN157" s="58"/>
      <c r="BO157" s="58"/>
      <c r="BP157" s="58"/>
      <c r="BQ157" s="58"/>
      <c r="BR157" s="58"/>
      <c r="BS157" s="58"/>
      <c r="BT157" s="58"/>
      <c r="BU157" s="58"/>
      <c r="BV157" s="81"/>
      <c r="BW157" s="58"/>
      <c r="BX157" s="58"/>
      <c r="BY157" s="58"/>
      <c r="BZ157" s="58"/>
      <c r="CA157" s="58"/>
      <c r="CB157" s="58"/>
      <c r="CC157" s="49"/>
      <c r="CD157" s="58"/>
      <c r="CE157" s="58"/>
      <c r="CF157" s="58"/>
      <c r="CG157" s="58"/>
      <c r="CH157" s="81"/>
      <c r="CI157" s="58"/>
      <c r="CJ157" s="58"/>
      <c r="CK157" s="58"/>
      <c r="CL157" s="58"/>
      <c r="CM157" s="81"/>
      <c r="CN157" s="58"/>
      <c r="CO157" s="58"/>
      <c r="CP157" s="58"/>
      <c r="CQ157" s="58"/>
      <c r="CR157" s="81"/>
      <c r="CS157" s="58"/>
      <c r="CT157" s="58"/>
      <c r="CU157" s="58"/>
      <c r="CV157" s="58"/>
      <c r="CW157" s="81"/>
      <c r="CX157" s="58"/>
      <c r="CY157" s="58"/>
      <c r="CZ157" s="58"/>
      <c r="DA157" s="58"/>
      <c r="DB157" s="81"/>
      <c r="DC157" s="58"/>
      <c r="DD157" s="58"/>
      <c r="DE157" s="58"/>
      <c r="DF157" s="58"/>
      <c r="DG157" s="81"/>
      <c r="DH157" s="58"/>
      <c r="DI157" s="58"/>
      <c r="DJ157" s="58"/>
      <c r="DK157" s="58"/>
      <c r="DL157" s="49"/>
    </row>
    <row r="158" spans="1:116" s="92" customFormat="1" ht="15" customHeight="1" x14ac:dyDescent="0.25">
      <c r="A158" s="147"/>
      <c r="B158" s="138"/>
      <c r="C158" s="141"/>
      <c r="D158" s="40" t="s">
        <v>207</v>
      </c>
      <c r="E158" s="40">
        <v>0.499229784058</v>
      </c>
      <c r="F158" s="144"/>
      <c r="G158" s="46"/>
      <c r="H158" s="47"/>
      <c r="I158" s="48"/>
      <c r="J158" s="49"/>
      <c r="K158" s="49"/>
      <c r="L158" s="49"/>
      <c r="M158" s="49"/>
      <c r="N158" s="49"/>
      <c r="O158" s="49"/>
      <c r="P158" s="58"/>
      <c r="Q158" s="58"/>
      <c r="R158" s="58"/>
      <c r="S158" s="58"/>
      <c r="T158" s="81"/>
      <c r="U158" s="58"/>
      <c r="V158" s="58"/>
      <c r="W158" s="58"/>
      <c r="X158" s="58"/>
      <c r="Y158" s="81"/>
      <c r="Z158" s="58"/>
      <c r="AA158" s="58"/>
      <c r="AB158" s="58"/>
      <c r="AC158" s="58"/>
      <c r="AD158" s="49"/>
      <c r="AE158" s="58"/>
      <c r="AF158" s="58"/>
      <c r="AG158" s="58"/>
      <c r="AH158" s="58"/>
      <c r="AI158" s="49"/>
      <c r="AJ158" s="58"/>
      <c r="AK158" s="58"/>
      <c r="AL158" s="58"/>
      <c r="AM158" s="58"/>
      <c r="AN158" s="58"/>
      <c r="AO158" s="81"/>
      <c r="AP158" s="58"/>
      <c r="AQ158" s="58"/>
      <c r="AR158" s="58"/>
      <c r="AS158" s="58"/>
      <c r="AT158" s="58"/>
      <c r="AU158" s="58"/>
      <c r="AV158" s="49"/>
      <c r="AW158" s="58"/>
      <c r="AX158" s="58"/>
      <c r="AY158" s="58"/>
      <c r="AZ158" s="58"/>
      <c r="BA158" s="58"/>
      <c r="BB158" s="49"/>
      <c r="BC158" s="58"/>
      <c r="BD158" s="58"/>
      <c r="BE158" s="58"/>
      <c r="BF158" s="58"/>
      <c r="BG158" s="81"/>
      <c r="BH158" s="58"/>
      <c r="BI158" s="58"/>
      <c r="BJ158" s="58"/>
      <c r="BK158" s="58"/>
      <c r="BL158" s="81"/>
      <c r="BM158" s="58"/>
      <c r="BN158" s="58"/>
      <c r="BO158" s="58"/>
      <c r="BP158" s="58"/>
      <c r="BQ158" s="58"/>
      <c r="BR158" s="58"/>
      <c r="BS158" s="58"/>
      <c r="BT158" s="58"/>
      <c r="BU158" s="58"/>
      <c r="BV158" s="81"/>
      <c r="BW158" s="58"/>
      <c r="BX158" s="58"/>
      <c r="BY158" s="58"/>
      <c r="BZ158" s="58"/>
      <c r="CA158" s="58"/>
      <c r="CB158" s="58"/>
      <c r="CC158" s="49"/>
      <c r="CD158" s="58"/>
      <c r="CE158" s="58"/>
      <c r="CF158" s="58"/>
      <c r="CG158" s="58"/>
      <c r="CH158" s="81"/>
      <c r="CI158" s="58"/>
      <c r="CJ158" s="58"/>
      <c r="CK158" s="58"/>
      <c r="CL158" s="58"/>
      <c r="CM158" s="81"/>
      <c r="CN158" s="58"/>
      <c r="CO158" s="58"/>
      <c r="CP158" s="58"/>
      <c r="CQ158" s="58"/>
      <c r="CR158" s="81"/>
      <c r="CS158" s="58"/>
      <c r="CT158" s="58"/>
      <c r="CU158" s="58"/>
      <c r="CV158" s="58"/>
      <c r="CW158" s="81"/>
      <c r="CX158" s="58"/>
      <c r="CY158" s="58"/>
      <c r="CZ158" s="58"/>
      <c r="DA158" s="58"/>
      <c r="DB158" s="81"/>
      <c r="DC158" s="58"/>
      <c r="DD158" s="58"/>
      <c r="DE158" s="58"/>
      <c r="DF158" s="58"/>
      <c r="DG158" s="81"/>
      <c r="DH158" s="58"/>
      <c r="DI158" s="58"/>
      <c r="DJ158" s="58"/>
      <c r="DK158" s="58"/>
      <c r="DL158" s="49"/>
    </row>
    <row r="159" spans="1:116" s="92" customFormat="1" ht="15.75" customHeight="1" thickBot="1" x14ac:dyDescent="0.3">
      <c r="A159" s="147"/>
      <c r="B159" s="139"/>
      <c r="C159" s="142"/>
      <c r="D159" s="50" t="s">
        <v>208</v>
      </c>
      <c r="E159" s="50">
        <v>0.49922966044299999</v>
      </c>
      <c r="F159" s="145"/>
      <c r="G159" s="43"/>
      <c r="H159" s="44"/>
      <c r="I159" s="51"/>
      <c r="J159" s="52"/>
      <c r="K159" s="52"/>
      <c r="L159" s="52"/>
      <c r="M159" s="52"/>
      <c r="N159" s="52"/>
      <c r="O159" s="52"/>
      <c r="P159" s="80"/>
      <c r="Q159" s="80"/>
      <c r="R159" s="80"/>
      <c r="S159" s="80"/>
      <c r="T159" s="79"/>
      <c r="U159" s="80"/>
      <c r="V159" s="80"/>
      <c r="W159" s="80"/>
      <c r="X159" s="80"/>
      <c r="Y159" s="79"/>
      <c r="Z159" s="80"/>
      <c r="AA159" s="80"/>
      <c r="AB159" s="80"/>
      <c r="AC159" s="80"/>
      <c r="AD159" s="52"/>
      <c r="AE159" s="80"/>
      <c r="AF159" s="80"/>
      <c r="AG159" s="80"/>
      <c r="AH159" s="80"/>
      <c r="AI159" s="52"/>
      <c r="AJ159" s="80"/>
      <c r="AK159" s="80"/>
      <c r="AL159" s="80"/>
      <c r="AM159" s="80"/>
      <c r="AN159" s="80"/>
      <c r="AO159" s="79"/>
      <c r="AP159" s="80"/>
      <c r="AQ159" s="80"/>
      <c r="AR159" s="80"/>
      <c r="AS159" s="80"/>
      <c r="AT159" s="80"/>
      <c r="AU159" s="80"/>
      <c r="AV159" s="52"/>
      <c r="AW159" s="80"/>
      <c r="AX159" s="80"/>
      <c r="AY159" s="80"/>
      <c r="AZ159" s="80"/>
      <c r="BA159" s="80"/>
      <c r="BB159" s="52"/>
      <c r="BC159" s="80"/>
      <c r="BD159" s="80"/>
      <c r="BE159" s="80"/>
      <c r="BF159" s="80"/>
      <c r="BG159" s="79"/>
      <c r="BH159" s="80"/>
      <c r="BI159" s="80"/>
      <c r="BJ159" s="80"/>
      <c r="BK159" s="80"/>
      <c r="BL159" s="79"/>
      <c r="BM159" s="80"/>
      <c r="BN159" s="80"/>
      <c r="BO159" s="80"/>
      <c r="BP159" s="80"/>
      <c r="BQ159" s="80"/>
      <c r="BR159" s="80"/>
      <c r="BS159" s="80"/>
      <c r="BT159" s="80"/>
      <c r="BU159" s="80"/>
      <c r="BV159" s="79"/>
      <c r="BW159" s="80"/>
      <c r="BX159" s="80"/>
      <c r="BY159" s="80"/>
      <c r="BZ159" s="80"/>
      <c r="CA159" s="80"/>
      <c r="CB159" s="80"/>
      <c r="CC159" s="52"/>
      <c r="CD159" s="80"/>
      <c r="CE159" s="80"/>
      <c r="CF159" s="80"/>
      <c r="CG159" s="80"/>
      <c r="CH159" s="79"/>
      <c r="CI159" s="80"/>
      <c r="CJ159" s="80"/>
      <c r="CK159" s="80"/>
      <c r="CL159" s="80"/>
      <c r="CM159" s="79"/>
      <c r="CN159" s="80"/>
      <c r="CO159" s="80"/>
      <c r="CP159" s="80"/>
      <c r="CQ159" s="80"/>
      <c r="CR159" s="79"/>
      <c r="CS159" s="80"/>
      <c r="CT159" s="80"/>
      <c r="CU159" s="80"/>
      <c r="CV159" s="80"/>
      <c r="CW159" s="79"/>
      <c r="CX159" s="80"/>
      <c r="CY159" s="80"/>
      <c r="CZ159" s="80"/>
      <c r="DA159" s="80"/>
      <c r="DB159" s="79"/>
      <c r="DC159" s="80"/>
      <c r="DD159" s="80"/>
      <c r="DE159" s="80"/>
      <c r="DF159" s="80"/>
      <c r="DG159" s="79"/>
      <c r="DH159" s="80"/>
      <c r="DI159" s="80"/>
      <c r="DJ159" s="80"/>
      <c r="DK159" s="80"/>
      <c r="DL159" s="52"/>
    </row>
    <row r="160" spans="1:116" s="96" customFormat="1" ht="15.75" customHeight="1" x14ac:dyDescent="0.25">
      <c r="A160" s="147"/>
      <c r="B160" s="137" t="s">
        <v>150</v>
      </c>
      <c r="C160" s="140">
        <f>SUM(E160:E162)</f>
        <v>226.00440240269998</v>
      </c>
      <c r="D160" s="41" t="s">
        <v>202</v>
      </c>
      <c r="E160" s="41">
        <v>67.746294488999993</v>
      </c>
      <c r="F160" s="143" t="s">
        <v>9</v>
      </c>
      <c r="G160" s="38" t="s">
        <v>124</v>
      </c>
      <c r="H160" s="53"/>
      <c r="I160" s="54"/>
      <c r="J160" s="55"/>
      <c r="K160" s="55"/>
      <c r="L160" s="55"/>
      <c r="M160" s="55"/>
      <c r="N160" s="55"/>
      <c r="O160" s="55"/>
      <c r="P160" s="55"/>
      <c r="Q160" s="55"/>
      <c r="R160" s="55"/>
      <c r="S160" s="55"/>
      <c r="T160" s="55"/>
      <c r="U160" s="55"/>
      <c r="V160" s="55"/>
      <c r="W160" s="55"/>
      <c r="X160" s="55"/>
      <c r="Y160" s="55"/>
      <c r="Z160" s="55"/>
      <c r="AA160" s="55"/>
      <c r="AB160" s="55"/>
      <c r="AC160" s="55"/>
      <c r="AD160" s="55"/>
      <c r="AE160" s="55"/>
      <c r="AF160" s="55"/>
      <c r="AG160" s="55"/>
      <c r="AH160" s="55"/>
      <c r="AI160" s="55"/>
      <c r="AJ160" s="55"/>
      <c r="AK160" s="55"/>
      <c r="AL160" s="55"/>
      <c r="AM160" s="55"/>
      <c r="AN160" s="55"/>
      <c r="AO160" s="55"/>
      <c r="AP160" s="55"/>
      <c r="AQ160" s="55"/>
      <c r="AR160" s="55"/>
      <c r="AS160" s="55"/>
      <c r="AT160" s="55"/>
      <c r="AU160" s="55"/>
      <c r="AV160" s="55"/>
      <c r="AW160" s="55"/>
      <c r="AX160" s="55"/>
      <c r="AY160" s="55"/>
      <c r="AZ160" s="55"/>
      <c r="BA160" s="55"/>
      <c r="BB160" s="55"/>
      <c r="BC160" s="55"/>
      <c r="BD160" s="55"/>
      <c r="BE160" s="55"/>
      <c r="BF160" s="55"/>
      <c r="BG160" s="55"/>
      <c r="BH160" s="55"/>
      <c r="BI160" s="55"/>
      <c r="BJ160" s="55"/>
      <c r="BK160" s="55"/>
      <c r="BL160" s="55"/>
      <c r="BM160" s="55"/>
      <c r="BN160" s="55"/>
      <c r="BO160" s="55"/>
      <c r="BP160" s="55"/>
      <c r="BQ160" s="55"/>
      <c r="BR160" s="55"/>
      <c r="BS160" s="55"/>
      <c r="BT160" s="55"/>
      <c r="BU160" s="55"/>
      <c r="BV160" s="55"/>
      <c r="BW160" s="55"/>
      <c r="BX160" s="55"/>
      <c r="BY160" s="55"/>
      <c r="BZ160" s="55"/>
      <c r="CA160" s="55"/>
      <c r="CB160" s="55"/>
      <c r="CC160" s="85">
        <v>75.334800800899998</v>
      </c>
      <c r="CD160" s="85"/>
      <c r="CE160" s="85"/>
      <c r="CF160" s="55"/>
      <c r="CG160" s="55"/>
      <c r="CH160" s="55">
        <v>150.6696016018</v>
      </c>
      <c r="CI160" s="55"/>
      <c r="CJ160" s="55"/>
      <c r="CK160" s="55"/>
      <c r="CL160" s="55"/>
      <c r="CM160" s="55"/>
      <c r="CN160" s="55"/>
      <c r="CO160" s="55"/>
      <c r="CP160" s="55"/>
      <c r="CQ160" s="55"/>
      <c r="CR160" s="55"/>
      <c r="CS160" s="55"/>
      <c r="CT160" s="55"/>
      <c r="CU160" s="55"/>
      <c r="CV160" s="55"/>
      <c r="CW160" s="55"/>
      <c r="CX160" s="55"/>
      <c r="CY160" s="55"/>
      <c r="CZ160" s="55"/>
      <c r="DA160" s="55"/>
      <c r="DB160" s="55"/>
      <c r="DC160" s="55"/>
      <c r="DD160" s="55"/>
      <c r="DE160" s="55"/>
      <c r="DF160" s="55"/>
      <c r="DG160" s="97"/>
      <c r="DH160" s="55"/>
      <c r="DI160" s="55"/>
      <c r="DJ160" s="55"/>
      <c r="DK160" s="55"/>
      <c r="DL160" s="98"/>
    </row>
    <row r="161" spans="1:116" s="96" customFormat="1" ht="15.75" customHeight="1" x14ac:dyDescent="0.25">
      <c r="A161" s="147"/>
      <c r="B161" s="138"/>
      <c r="C161" s="141"/>
      <c r="D161" s="42" t="s">
        <v>203</v>
      </c>
      <c r="E161" s="42">
        <v>78.805018123699995</v>
      </c>
      <c r="F161" s="144"/>
      <c r="G161" s="26" t="s">
        <v>123</v>
      </c>
      <c r="H161" s="56"/>
      <c r="I161" s="57"/>
      <c r="J161" s="58"/>
      <c r="K161" s="58"/>
      <c r="L161" s="58"/>
      <c r="M161" s="58"/>
      <c r="N161" s="58"/>
      <c r="O161" s="58"/>
      <c r="P161" s="58"/>
      <c r="Q161" s="58"/>
      <c r="R161" s="58"/>
      <c r="S161" s="58"/>
      <c r="T161" s="58"/>
      <c r="U161" s="58"/>
      <c r="V161" s="58"/>
      <c r="W161" s="58"/>
      <c r="X161" s="58"/>
      <c r="Y161" s="58"/>
      <c r="Z161" s="58"/>
      <c r="AA161" s="58"/>
      <c r="AB161" s="58"/>
      <c r="AC161" s="58"/>
      <c r="AD161" s="58"/>
      <c r="AE161" s="58"/>
      <c r="AF161" s="58"/>
      <c r="AG161" s="58"/>
      <c r="AH161" s="58"/>
      <c r="AI161" s="58"/>
      <c r="AJ161" s="58"/>
      <c r="AK161" s="58"/>
      <c r="AL161" s="58"/>
      <c r="AM161" s="58"/>
      <c r="AN161" s="58"/>
      <c r="AO161" s="58"/>
      <c r="AP161" s="58"/>
      <c r="AQ161" s="58"/>
      <c r="AR161" s="58"/>
      <c r="AS161" s="58"/>
      <c r="AT161" s="58"/>
      <c r="AU161" s="58"/>
      <c r="AV161" s="58"/>
      <c r="AW161" s="58"/>
      <c r="AX161" s="58"/>
      <c r="AY161" s="58"/>
      <c r="AZ161" s="58"/>
      <c r="BA161" s="58"/>
      <c r="BB161" s="58"/>
      <c r="BC161" s="58"/>
      <c r="BD161" s="58"/>
      <c r="BE161" s="58"/>
      <c r="BF161" s="58"/>
      <c r="BG161" s="58"/>
      <c r="BH161" s="58"/>
      <c r="BI161" s="58"/>
      <c r="BJ161" s="58"/>
      <c r="BK161" s="58"/>
      <c r="BL161" s="58"/>
      <c r="BM161" s="58"/>
      <c r="BN161" s="58"/>
      <c r="BO161" s="58"/>
      <c r="BP161" s="58"/>
      <c r="BQ161" s="58"/>
      <c r="BR161" s="58"/>
      <c r="BS161" s="58"/>
      <c r="BT161" s="58"/>
      <c r="BU161" s="58"/>
      <c r="BV161" s="58"/>
      <c r="BW161" s="58"/>
      <c r="BX161" s="58"/>
      <c r="BY161" s="58"/>
      <c r="BZ161" s="58"/>
      <c r="CA161" s="58"/>
      <c r="CB161" s="58"/>
      <c r="CC161" s="91">
        <f t="shared" ref="CC161" si="1215">CC160+CB161</f>
        <v>75.334800800899998</v>
      </c>
      <c r="CD161" s="91">
        <f t="shared" ref="CD161" si="1216">CD160+CC161</f>
        <v>75.334800800899998</v>
      </c>
      <c r="CE161" s="91">
        <f t="shared" ref="CE161" si="1217">CE160+CD161</f>
        <v>75.334800800899998</v>
      </c>
      <c r="CF161" s="91">
        <f t="shared" ref="CF161" si="1218">CF160+CE161</f>
        <v>75.334800800899998</v>
      </c>
      <c r="CG161" s="91">
        <f t="shared" ref="CG161" si="1219">CG160+CF161</f>
        <v>75.334800800899998</v>
      </c>
      <c r="CH161" s="91">
        <f t="shared" ref="CH161" si="1220">CH160+CG161</f>
        <v>226.00440240270001</v>
      </c>
      <c r="CI161" s="58">
        <f t="shared" ref="CI161" si="1221">CI160+CH161</f>
        <v>226.00440240270001</v>
      </c>
      <c r="CJ161" s="58">
        <f t="shared" ref="CJ161" si="1222">CJ160+CI161</f>
        <v>226.00440240270001</v>
      </c>
      <c r="CK161" s="58">
        <f t="shared" ref="CK161" si="1223">CK160+CJ161</f>
        <v>226.00440240270001</v>
      </c>
      <c r="CL161" s="58">
        <f t="shared" ref="CL161" si="1224">CL160+CK161</f>
        <v>226.00440240270001</v>
      </c>
      <c r="CM161" s="58">
        <f t="shared" ref="CM161" si="1225">CM160+CL161</f>
        <v>226.00440240270001</v>
      </c>
      <c r="CN161" s="58"/>
      <c r="CO161" s="58"/>
      <c r="CP161" s="58"/>
      <c r="CQ161" s="58"/>
      <c r="CR161" s="58"/>
      <c r="CS161" s="58"/>
      <c r="CT161" s="58"/>
      <c r="CU161" s="58"/>
      <c r="CV161" s="58"/>
      <c r="CW161" s="58"/>
      <c r="CX161" s="58"/>
      <c r="CY161" s="58"/>
      <c r="CZ161" s="58"/>
      <c r="DA161" s="58"/>
      <c r="DB161" s="58"/>
      <c r="DC161" s="58"/>
      <c r="DD161" s="58"/>
      <c r="DE161" s="58"/>
      <c r="DF161" s="58"/>
      <c r="DG161" s="81"/>
      <c r="DH161" s="58"/>
      <c r="DI161" s="58"/>
      <c r="DJ161" s="58"/>
      <c r="DK161" s="58"/>
      <c r="DL161" s="49"/>
    </row>
    <row r="162" spans="1:116" s="92" customFormat="1" ht="15.75" customHeight="1" x14ac:dyDescent="0.25">
      <c r="A162" s="147"/>
      <c r="B162" s="138"/>
      <c r="C162" s="141"/>
      <c r="D162" s="40" t="s">
        <v>204</v>
      </c>
      <c r="E162" s="40">
        <v>79.453089790000007</v>
      </c>
      <c r="F162" s="144"/>
      <c r="G162" s="28" t="s">
        <v>231</v>
      </c>
      <c r="H162" s="59" t="s">
        <v>54</v>
      </c>
      <c r="I162" s="57"/>
      <c r="J162" s="49"/>
      <c r="K162" s="49"/>
      <c r="L162" s="49"/>
      <c r="M162" s="49"/>
      <c r="N162" s="49"/>
      <c r="O162" s="49"/>
      <c r="P162" s="58"/>
      <c r="Q162" s="58"/>
      <c r="R162" s="58"/>
      <c r="S162" s="58"/>
      <c r="T162" s="81"/>
      <c r="U162" s="58"/>
      <c r="V162" s="58"/>
      <c r="W162" s="58"/>
      <c r="X162" s="58"/>
      <c r="Y162" s="81"/>
      <c r="Z162" s="58"/>
      <c r="AA162" s="58"/>
      <c r="AB162" s="58"/>
      <c r="AC162" s="58"/>
      <c r="AD162" s="49"/>
      <c r="AE162" s="58"/>
      <c r="AF162" s="58"/>
      <c r="AG162" s="58"/>
      <c r="AH162" s="58"/>
      <c r="AI162" s="49"/>
      <c r="AJ162" s="58"/>
      <c r="AK162" s="58"/>
      <c r="AL162" s="58"/>
      <c r="AM162" s="58"/>
      <c r="AN162" s="58"/>
      <c r="AO162" s="81"/>
      <c r="AP162" s="58"/>
      <c r="AQ162" s="58"/>
      <c r="AR162" s="58"/>
      <c r="AS162" s="58"/>
      <c r="AT162" s="58"/>
      <c r="AU162" s="58"/>
      <c r="AV162" s="49"/>
      <c r="AW162" s="58"/>
      <c r="AX162" s="58"/>
      <c r="AY162" s="58"/>
      <c r="AZ162" s="58"/>
      <c r="BA162" s="58"/>
      <c r="BB162" s="49"/>
      <c r="BC162" s="58"/>
      <c r="BD162" s="58"/>
      <c r="BE162" s="58"/>
      <c r="BF162" s="58"/>
      <c r="BG162" s="81"/>
      <c r="BH162" s="58"/>
      <c r="BI162" s="58"/>
      <c r="BJ162" s="58"/>
      <c r="BK162" s="58"/>
      <c r="BL162" s="81"/>
      <c r="BM162" s="58"/>
      <c r="BN162" s="58"/>
      <c r="BO162" s="58"/>
      <c r="BP162" s="58"/>
      <c r="BQ162" s="58"/>
      <c r="BR162" s="58"/>
      <c r="BS162" s="58"/>
      <c r="BT162" s="58"/>
      <c r="BU162" s="58"/>
      <c r="BV162" s="81"/>
      <c r="BW162" s="58"/>
      <c r="BX162" s="58"/>
      <c r="BY162" s="58"/>
      <c r="BZ162" s="58"/>
      <c r="CA162" s="58"/>
      <c r="CB162" s="58"/>
      <c r="CC162" s="49"/>
      <c r="CD162" s="58">
        <f t="shared" ref="CD162" si="1226">CC161</f>
        <v>75.334800800899998</v>
      </c>
      <c r="CE162" s="58">
        <f t="shared" ref="CE162" si="1227">CD161</f>
        <v>75.334800800899998</v>
      </c>
      <c r="CF162" s="58">
        <f t="shared" ref="CF162" si="1228">CE161</f>
        <v>75.334800800899998</v>
      </c>
      <c r="CG162" s="58">
        <f t="shared" ref="CG162" si="1229">CF161</f>
        <v>75.334800800899998</v>
      </c>
      <c r="CH162" s="81">
        <f t="shared" ref="CH162" si="1230">CG161</f>
        <v>75.334800800899998</v>
      </c>
      <c r="CI162" s="58">
        <f t="shared" ref="CI162" si="1231">CH161</f>
        <v>226.00440240270001</v>
      </c>
      <c r="CJ162" s="58">
        <f t="shared" ref="CJ162" si="1232">CI161</f>
        <v>226.00440240270001</v>
      </c>
      <c r="CK162" s="58">
        <f t="shared" ref="CK162" si="1233">CJ161</f>
        <v>226.00440240270001</v>
      </c>
      <c r="CL162" s="58">
        <f t="shared" ref="CL162" si="1234">CK161</f>
        <v>226.00440240270001</v>
      </c>
      <c r="CM162" s="81">
        <f t="shared" ref="CM162" si="1235">CL161</f>
        <v>226.00440240270001</v>
      </c>
      <c r="CN162" s="58"/>
      <c r="CO162" s="58"/>
      <c r="CP162" s="58"/>
      <c r="CQ162" s="58"/>
      <c r="CR162" s="81"/>
      <c r="CS162" s="58"/>
      <c r="CT162" s="58"/>
      <c r="CU162" s="58"/>
      <c r="CV162" s="58"/>
      <c r="CW162" s="81"/>
      <c r="CX162" s="58"/>
      <c r="CY162" s="58"/>
      <c r="CZ162" s="58"/>
      <c r="DA162" s="58"/>
      <c r="DB162" s="81"/>
      <c r="DC162" s="58"/>
      <c r="DD162" s="58"/>
      <c r="DE162" s="58"/>
      <c r="DF162" s="58"/>
      <c r="DG162" s="81"/>
      <c r="DH162" s="58"/>
      <c r="DI162" s="58"/>
      <c r="DJ162" s="58"/>
      <c r="DK162" s="58"/>
      <c r="DL162" s="49"/>
    </row>
    <row r="163" spans="1:116" s="92" customFormat="1" ht="15.75" customHeight="1" x14ac:dyDescent="0.25">
      <c r="A163" s="147"/>
      <c r="B163" s="138"/>
      <c r="C163" s="141"/>
      <c r="D163" s="40"/>
      <c r="E163" s="40"/>
      <c r="F163" s="144"/>
      <c r="G163" s="28" t="s">
        <v>128</v>
      </c>
      <c r="H163" s="59" t="s">
        <v>54</v>
      </c>
      <c r="I163" s="57"/>
      <c r="J163" s="49"/>
      <c r="K163" s="49"/>
      <c r="L163" s="49"/>
      <c r="M163" s="49"/>
      <c r="N163" s="49"/>
      <c r="O163" s="49"/>
      <c r="P163" s="58"/>
      <c r="Q163" s="58"/>
      <c r="R163" s="58"/>
      <c r="S163" s="58"/>
      <c r="T163" s="81"/>
      <c r="U163" s="58"/>
      <c r="V163" s="58"/>
      <c r="W163" s="58"/>
      <c r="X163" s="58"/>
      <c r="Y163" s="81"/>
      <c r="Z163" s="58"/>
      <c r="AA163" s="58"/>
      <c r="AB163" s="58"/>
      <c r="AC163" s="58"/>
      <c r="AD163" s="49"/>
      <c r="AE163" s="58"/>
      <c r="AF163" s="58"/>
      <c r="AG163" s="58"/>
      <c r="AH163" s="58"/>
      <c r="AI163" s="49"/>
      <c r="AJ163" s="58"/>
      <c r="AK163" s="58"/>
      <c r="AL163" s="58"/>
      <c r="AM163" s="58"/>
      <c r="AN163" s="58"/>
      <c r="AO163" s="81"/>
      <c r="AP163" s="58"/>
      <c r="AQ163" s="58"/>
      <c r="AR163" s="58"/>
      <c r="AS163" s="58"/>
      <c r="AT163" s="58"/>
      <c r="AU163" s="58"/>
      <c r="AV163" s="49"/>
      <c r="AW163" s="58"/>
      <c r="AX163" s="58"/>
      <c r="AY163" s="58"/>
      <c r="AZ163" s="58"/>
      <c r="BA163" s="58"/>
      <c r="BB163" s="49"/>
      <c r="BC163" s="58"/>
      <c r="BD163" s="58"/>
      <c r="BE163" s="58"/>
      <c r="BF163" s="58"/>
      <c r="BG163" s="81"/>
      <c r="BH163" s="58"/>
      <c r="BI163" s="58"/>
      <c r="BJ163" s="58"/>
      <c r="BK163" s="58"/>
      <c r="BL163" s="81"/>
      <c r="BM163" s="58"/>
      <c r="BN163" s="58"/>
      <c r="BO163" s="58"/>
      <c r="BP163" s="58"/>
      <c r="BQ163" s="58"/>
      <c r="BR163" s="58"/>
      <c r="BS163" s="58"/>
      <c r="BT163" s="58"/>
      <c r="BU163" s="58"/>
      <c r="BV163" s="81"/>
      <c r="BW163" s="58"/>
      <c r="BX163" s="58"/>
      <c r="BY163" s="58"/>
      <c r="BZ163" s="58"/>
      <c r="CA163" s="58"/>
      <c r="CB163" s="58"/>
      <c r="CC163" s="49"/>
      <c r="CD163" s="58">
        <f t="shared" ref="CD163" si="1236">CC161</f>
        <v>75.334800800899998</v>
      </c>
      <c r="CE163" s="58">
        <f t="shared" ref="CE163" si="1237">CD161</f>
        <v>75.334800800899998</v>
      </c>
      <c r="CF163" s="58">
        <f t="shared" ref="CF163" si="1238">CE161</f>
        <v>75.334800800899998</v>
      </c>
      <c r="CG163" s="58">
        <f t="shared" ref="CG163" si="1239">CF161</f>
        <v>75.334800800899998</v>
      </c>
      <c r="CH163" s="81">
        <f t="shared" ref="CH163" si="1240">CG161</f>
        <v>75.334800800899998</v>
      </c>
      <c r="CI163" s="58">
        <f t="shared" ref="CI163" si="1241">CH161</f>
        <v>226.00440240270001</v>
      </c>
      <c r="CJ163" s="58">
        <f t="shared" ref="CJ163" si="1242">CI161</f>
        <v>226.00440240270001</v>
      </c>
      <c r="CK163" s="58">
        <f t="shared" ref="CK163" si="1243">CJ161</f>
        <v>226.00440240270001</v>
      </c>
      <c r="CL163" s="58">
        <f t="shared" ref="CL163" si="1244">CK161</f>
        <v>226.00440240270001</v>
      </c>
      <c r="CM163" s="81">
        <f t="shared" ref="CM163" si="1245">CL161</f>
        <v>226.00440240270001</v>
      </c>
      <c r="CN163" s="58"/>
      <c r="CO163" s="58"/>
      <c r="CP163" s="58"/>
      <c r="CQ163" s="58"/>
      <c r="CR163" s="81"/>
      <c r="CS163" s="58"/>
      <c r="CT163" s="58"/>
      <c r="CU163" s="58"/>
      <c r="CV163" s="58"/>
      <c r="CW163" s="81"/>
      <c r="CX163" s="58"/>
      <c r="CY163" s="58"/>
      <c r="CZ163" s="58"/>
      <c r="DA163" s="58"/>
      <c r="DB163" s="81"/>
      <c r="DC163" s="58"/>
      <c r="DD163" s="58"/>
      <c r="DE163" s="58"/>
      <c r="DF163" s="58"/>
      <c r="DG163" s="81"/>
      <c r="DH163" s="58"/>
      <c r="DI163" s="58"/>
      <c r="DJ163" s="58"/>
      <c r="DK163" s="58"/>
      <c r="DL163" s="49"/>
    </row>
    <row r="164" spans="1:116" s="92" customFormat="1" ht="15.75" customHeight="1" x14ac:dyDescent="0.25">
      <c r="A164" s="147"/>
      <c r="B164" s="138"/>
      <c r="C164" s="141"/>
      <c r="D164" s="40"/>
      <c r="E164" s="40"/>
      <c r="F164" s="144"/>
      <c r="G164" s="28" t="s">
        <v>232</v>
      </c>
      <c r="H164" s="59" t="s">
        <v>55</v>
      </c>
      <c r="I164" s="57"/>
      <c r="J164" s="49"/>
      <c r="K164" s="49"/>
      <c r="L164" s="49"/>
      <c r="M164" s="49"/>
      <c r="N164" s="49"/>
      <c r="O164" s="49"/>
      <c r="P164" s="58"/>
      <c r="Q164" s="58"/>
      <c r="R164" s="58"/>
      <c r="S164" s="58"/>
      <c r="T164" s="81"/>
      <c r="U164" s="58"/>
      <c r="V164" s="58"/>
      <c r="W164" s="58"/>
      <c r="X164" s="58"/>
      <c r="Y164" s="81"/>
      <c r="Z164" s="58"/>
      <c r="AA164" s="58"/>
      <c r="AB164" s="58"/>
      <c r="AC164" s="58"/>
      <c r="AD164" s="49"/>
      <c r="AE164" s="58"/>
      <c r="AF164" s="58"/>
      <c r="AG164" s="58"/>
      <c r="AH164" s="58"/>
      <c r="AI164" s="49"/>
      <c r="AJ164" s="58"/>
      <c r="AK164" s="58"/>
      <c r="AL164" s="58"/>
      <c r="AM164" s="58"/>
      <c r="AN164" s="58"/>
      <c r="AO164" s="81"/>
      <c r="AP164" s="58"/>
      <c r="AQ164" s="58"/>
      <c r="AR164" s="58"/>
      <c r="AS164" s="58"/>
      <c r="AT164" s="58"/>
      <c r="AU164" s="58"/>
      <c r="AV164" s="49"/>
      <c r="AW164" s="58"/>
      <c r="AX164" s="58"/>
      <c r="AY164" s="58"/>
      <c r="AZ164" s="58"/>
      <c r="BA164" s="58"/>
      <c r="BB164" s="49"/>
      <c r="BC164" s="58"/>
      <c r="BD164" s="58"/>
      <c r="BE164" s="58"/>
      <c r="BF164" s="58"/>
      <c r="BG164" s="81"/>
      <c r="BH164" s="58"/>
      <c r="BI164" s="58"/>
      <c r="BJ164" s="58"/>
      <c r="BK164" s="58"/>
      <c r="BL164" s="81"/>
      <c r="BM164" s="58"/>
      <c r="BN164" s="58"/>
      <c r="BO164" s="58"/>
      <c r="BP164" s="58"/>
      <c r="BQ164" s="58"/>
      <c r="BR164" s="58"/>
      <c r="BS164" s="58"/>
      <c r="BT164" s="58"/>
      <c r="BU164" s="58"/>
      <c r="BV164" s="81"/>
      <c r="BW164" s="58"/>
      <c r="BX164" s="58"/>
      <c r="BY164" s="58"/>
      <c r="BZ164" s="58"/>
      <c r="CA164" s="58"/>
      <c r="CB164" s="58"/>
      <c r="CC164" s="49"/>
      <c r="CD164" s="58">
        <f t="shared" ref="CD164" si="1246">CC161</f>
        <v>75.334800800899998</v>
      </c>
      <c r="CE164" s="58">
        <f t="shared" ref="CE164" si="1247">CD161</f>
        <v>75.334800800899998</v>
      </c>
      <c r="CF164" s="58">
        <f t="shared" ref="CF164" si="1248">CE161</f>
        <v>75.334800800899998</v>
      </c>
      <c r="CG164" s="58">
        <f t="shared" ref="CG164" si="1249">CF161</f>
        <v>75.334800800899998</v>
      </c>
      <c r="CH164" s="81">
        <f t="shared" ref="CH164" si="1250">CG161</f>
        <v>75.334800800899998</v>
      </c>
      <c r="CI164" s="58">
        <f t="shared" ref="CI164" si="1251">CH161</f>
        <v>226.00440240270001</v>
      </c>
      <c r="CJ164" s="58">
        <f t="shared" ref="CJ164" si="1252">CI161</f>
        <v>226.00440240270001</v>
      </c>
      <c r="CK164" s="58">
        <f t="shared" ref="CK164" si="1253">CJ161</f>
        <v>226.00440240270001</v>
      </c>
      <c r="CL164" s="58">
        <f t="shared" ref="CL164" si="1254">CK161</f>
        <v>226.00440240270001</v>
      </c>
      <c r="CM164" s="81">
        <f t="shared" ref="CM164" si="1255">CL161</f>
        <v>226.00440240270001</v>
      </c>
      <c r="CN164" s="58"/>
      <c r="CO164" s="58"/>
      <c r="CP164" s="58"/>
      <c r="CQ164" s="58"/>
      <c r="CR164" s="81"/>
      <c r="CS164" s="58"/>
      <c r="CT164" s="58"/>
      <c r="CU164" s="58"/>
      <c r="CV164" s="58"/>
      <c r="CW164" s="81"/>
      <c r="CX164" s="58"/>
      <c r="CY164" s="58"/>
      <c r="CZ164" s="58"/>
      <c r="DA164" s="58"/>
      <c r="DB164" s="81"/>
      <c r="DC164" s="58"/>
      <c r="DD164" s="58"/>
      <c r="DE164" s="58"/>
      <c r="DF164" s="58"/>
      <c r="DG164" s="81"/>
      <c r="DH164" s="58"/>
      <c r="DI164" s="58"/>
      <c r="DJ164" s="58"/>
      <c r="DK164" s="58"/>
      <c r="DL164" s="49"/>
    </row>
    <row r="165" spans="1:116" s="92" customFormat="1" ht="15.75" customHeight="1" x14ac:dyDescent="0.25">
      <c r="A165" s="147"/>
      <c r="B165" s="138"/>
      <c r="C165" s="141"/>
      <c r="D165" s="40"/>
      <c r="E165" s="40"/>
      <c r="F165" s="144"/>
      <c r="G165" s="30" t="s">
        <v>126</v>
      </c>
      <c r="H165" s="60" t="s">
        <v>54</v>
      </c>
      <c r="I165" s="57"/>
      <c r="J165" s="49"/>
      <c r="K165" s="49"/>
      <c r="L165" s="49"/>
      <c r="M165" s="49"/>
      <c r="N165" s="49"/>
      <c r="O165" s="49"/>
      <c r="P165" s="58"/>
      <c r="Q165" s="58"/>
      <c r="R165" s="58"/>
      <c r="S165" s="58"/>
      <c r="T165" s="81"/>
      <c r="U165" s="58"/>
      <c r="V165" s="58"/>
      <c r="W165" s="58"/>
      <c r="X165" s="58"/>
      <c r="Y165" s="81"/>
      <c r="Z165" s="58"/>
      <c r="AA165" s="58"/>
      <c r="AB165" s="58"/>
      <c r="AC165" s="58"/>
      <c r="AD165" s="49"/>
      <c r="AE165" s="58"/>
      <c r="AF165" s="58"/>
      <c r="AG165" s="58"/>
      <c r="AH165" s="58"/>
      <c r="AI165" s="49"/>
      <c r="AJ165" s="58"/>
      <c r="AK165" s="58"/>
      <c r="AL165" s="58"/>
      <c r="AM165" s="58"/>
      <c r="AN165" s="58"/>
      <c r="AO165" s="81"/>
      <c r="AP165" s="58"/>
      <c r="AQ165" s="58"/>
      <c r="AR165" s="58"/>
      <c r="AS165" s="58"/>
      <c r="AT165" s="58"/>
      <c r="AU165" s="58"/>
      <c r="AV165" s="49"/>
      <c r="AW165" s="58"/>
      <c r="AX165" s="58"/>
      <c r="AY165" s="58"/>
      <c r="AZ165" s="58"/>
      <c r="BA165" s="58"/>
      <c r="BB165" s="49"/>
      <c r="BC165" s="58"/>
      <c r="BD165" s="58"/>
      <c r="BE165" s="58"/>
      <c r="BF165" s="58"/>
      <c r="BG165" s="81"/>
      <c r="BH165" s="58"/>
      <c r="BI165" s="58"/>
      <c r="BJ165" s="58"/>
      <c r="BK165" s="58"/>
      <c r="BL165" s="81"/>
      <c r="BM165" s="58"/>
      <c r="BN165" s="58"/>
      <c r="BO165" s="58"/>
      <c r="BP165" s="58"/>
      <c r="BQ165" s="58"/>
      <c r="BR165" s="58"/>
      <c r="BS165" s="58"/>
      <c r="BT165" s="58"/>
      <c r="BU165" s="58"/>
      <c r="BV165" s="81"/>
      <c r="BW165" s="58"/>
      <c r="BX165" s="58"/>
      <c r="BY165" s="58"/>
      <c r="BZ165" s="58"/>
      <c r="CA165" s="58"/>
      <c r="CB165" s="58"/>
      <c r="CC165" s="49"/>
      <c r="CD165" s="58"/>
      <c r="CE165" s="58">
        <f t="shared" ref="CE165" si="1256">CD164</f>
        <v>75.334800800899998</v>
      </c>
      <c r="CF165" s="58">
        <f t="shared" ref="CF165:CF166" si="1257">CE164</f>
        <v>75.334800800899998</v>
      </c>
      <c r="CG165" s="58">
        <f t="shared" ref="CG165:CG166" si="1258">CF164</f>
        <v>75.334800800899998</v>
      </c>
      <c r="CH165" s="81">
        <f t="shared" ref="CH165:CH166" si="1259">CG164</f>
        <v>75.334800800899998</v>
      </c>
      <c r="CI165" s="58">
        <f t="shared" ref="CI165:CI166" si="1260">CH164</f>
        <v>75.334800800899998</v>
      </c>
      <c r="CJ165" s="58">
        <f t="shared" ref="CJ165:CJ166" si="1261">CI164</f>
        <v>226.00440240270001</v>
      </c>
      <c r="CK165" s="58">
        <f t="shared" ref="CK165:CK166" si="1262">CJ164</f>
        <v>226.00440240270001</v>
      </c>
      <c r="CL165" s="58">
        <f t="shared" ref="CL165:CL166" si="1263">CK164</f>
        <v>226.00440240270001</v>
      </c>
      <c r="CM165" s="81">
        <f t="shared" ref="CM165:CM166" si="1264">CL164</f>
        <v>226.00440240270001</v>
      </c>
      <c r="CN165" s="58"/>
      <c r="CO165" s="58"/>
      <c r="CP165" s="58"/>
      <c r="CQ165" s="58"/>
      <c r="CR165" s="81"/>
      <c r="CS165" s="58"/>
      <c r="CT165" s="58"/>
      <c r="CU165" s="58"/>
      <c r="CV165" s="58"/>
      <c r="CW165" s="81"/>
      <c r="CX165" s="58"/>
      <c r="CY165" s="58"/>
      <c r="CZ165" s="58"/>
      <c r="DA165" s="58"/>
      <c r="DB165" s="81"/>
      <c r="DC165" s="58"/>
      <c r="DD165" s="58"/>
      <c r="DE165" s="58"/>
      <c r="DF165" s="58"/>
      <c r="DG165" s="81"/>
      <c r="DH165" s="58"/>
      <c r="DI165" s="58"/>
      <c r="DJ165" s="58"/>
      <c r="DK165" s="58"/>
      <c r="DL165" s="49"/>
    </row>
    <row r="166" spans="1:116" s="92" customFormat="1" ht="15.75" customHeight="1" x14ac:dyDescent="0.25">
      <c r="A166" s="147"/>
      <c r="B166" s="138"/>
      <c r="C166" s="141"/>
      <c r="D166" s="40"/>
      <c r="E166" s="40"/>
      <c r="F166" s="144"/>
      <c r="G166" s="30" t="s">
        <v>233</v>
      </c>
      <c r="H166" s="60" t="s">
        <v>56</v>
      </c>
      <c r="I166" s="57"/>
      <c r="J166" s="49"/>
      <c r="K166" s="49"/>
      <c r="L166" s="49"/>
      <c r="M166" s="49"/>
      <c r="N166" s="49"/>
      <c r="O166" s="49"/>
      <c r="P166" s="58"/>
      <c r="Q166" s="58"/>
      <c r="R166" s="58"/>
      <c r="S166" s="58"/>
      <c r="T166" s="81"/>
      <c r="U166" s="58"/>
      <c r="V166" s="58"/>
      <c r="W166" s="58"/>
      <c r="X166" s="58"/>
      <c r="Y166" s="81"/>
      <c r="Z166" s="58"/>
      <c r="AA166" s="58"/>
      <c r="AB166" s="58"/>
      <c r="AC166" s="58"/>
      <c r="AD166" s="49"/>
      <c r="AE166" s="58"/>
      <c r="AF166" s="58"/>
      <c r="AG166" s="58"/>
      <c r="AH166" s="58"/>
      <c r="AI166" s="49"/>
      <c r="AJ166" s="58"/>
      <c r="AK166" s="58"/>
      <c r="AL166" s="58"/>
      <c r="AM166" s="58"/>
      <c r="AN166" s="58"/>
      <c r="AO166" s="81"/>
      <c r="AP166" s="58"/>
      <c r="AQ166" s="58"/>
      <c r="AR166" s="58"/>
      <c r="AS166" s="58"/>
      <c r="AT166" s="58"/>
      <c r="AU166" s="58"/>
      <c r="AV166" s="49"/>
      <c r="AW166" s="58"/>
      <c r="AX166" s="58"/>
      <c r="AY166" s="58"/>
      <c r="AZ166" s="58"/>
      <c r="BA166" s="58"/>
      <c r="BB166" s="49"/>
      <c r="BC166" s="58"/>
      <c r="BD166" s="58"/>
      <c r="BE166" s="58"/>
      <c r="BF166" s="58"/>
      <c r="BG166" s="81"/>
      <c r="BH166" s="58"/>
      <c r="BI166" s="58"/>
      <c r="BJ166" s="58"/>
      <c r="BK166" s="58"/>
      <c r="BL166" s="81"/>
      <c r="BM166" s="58"/>
      <c r="BN166" s="58"/>
      <c r="BO166" s="58"/>
      <c r="BP166" s="58"/>
      <c r="BQ166" s="58"/>
      <c r="BR166" s="58"/>
      <c r="BS166" s="58"/>
      <c r="BT166" s="58"/>
      <c r="BU166" s="58"/>
      <c r="BV166" s="81"/>
      <c r="BW166" s="58"/>
      <c r="BX166" s="58"/>
      <c r="BY166" s="58"/>
      <c r="BZ166" s="58"/>
      <c r="CA166" s="58"/>
      <c r="CB166" s="58"/>
      <c r="CC166" s="49"/>
      <c r="CD166" s="58"/>
      <c r="CE166" s="58"/>
      <c r="CF166" s="58">
        <f t="shared" si="1257"/>
        <v>75.334800800899998</v>
      </c>
      <c r="CG166" s="58">
        <f t="shared" si="1258"/>
        <v>75.334800800899998</v>
      </c>
      <c r="CH166" s="81">
        <f t="shared" si="1259"/>
        <v>75.334800800899998</v>
      </c>
      <c r="CI166" s="58">
        <f t="shared" si="1260"/>
        <v>75.334800800899998</v>
      </c>
      <c r="CJ166" s="58">
        <f t="shared" si="1261"/>
        <v>75.334800800899998</v>
      </c>
      <c r="CK166" s="58">
        <f t="shared" si="1262"/>
        <v>226.00440240270001</v>
      </c>
      <c r="CL166" s="58">
        <f t="shared" si="1263"/>
        <v>226.00440240270001</v>
      </c>
      <c r="CM166" s="81">
        <f t="shared" si="1264"/>
        <v>226.00440240270001</v>
      </c>
      <c r="CN166" s="58"/>
      <c r="CO166" s="58"/>
      <c r="CP166" s="58"/>
      <c r="CQ166" s="58"/>
      <c r="CR166" s="81"/>
      <c r="CS166" s="58"/>
      <c r="CT166" s="58"/>
      <c r="CU166" s="58"/>
      <c r="CV166" s="58"/>
      <c r="CW166" s="81"/>
      <c r="CX166" s="58"/>
      <c r="CY166" s="58"/>
      <c r="CZ166" s="58"/>
      <c r="DA166" s="58"/>
      <c r="DB166" s="81"/>
      <c r="DC166" s="58"/>
      <c r="DD166" s="58"/>
      <c r="DE166" s="58"/>
      <c r="DF166" s="58"/>
      <c r="DG166" s="81"/>
      <c r="DH166" s="58"/>
      <c r="DI166" s="58"/>
      <c r="DJ166" s="58"/>
      <c r="DK166" s="58"/>
      <c r="DL166" s="49"/>
    </row>
    <row r="167" spans="1:116" s="92" customFormat="1" ht="15.75" customHeight="1" x14ac:dyDescent="0.25">
      <c r="A167" s="147"/>
      <c r="B167" s="138"/>
      <c r="C167" s="141"/>
      <c r="D167" s="40"/>
      <c r="E167" s="40"/>
      <c r="F167" s="144"/>
      <c r="G167" s="32" t="s">
        <v>135</v>
      </c>
      <c r="H167" s="61" t="s">
        <v>57</v>
      </c>
      <c r="I167" s="57"/>
      <c r="J167" s="49"/>
      <c r="K167" s="49"/>
      <c r="L167" s="49"/>
      <c r="M167" s="49"/>
      <c r="N167" s="49"/>
      <c r="O167" s="49"/>
      <c r="P167" s="58"/>
      <c r="Q167" s="58"/>
      <c r="R167" s="58"/>
      <c r="S167" s="58"/>
      <c r="T167" s="81"/>
      <c r="U167" s="58"/>
      <c r="V167" s="58"/>
      <c r="W167" s="58"/>
      <c r="X167" s="58"/>
      <c r="Y167" s="81"/>
      <c r="Z167" s="58"/>
      <c r="AA167" s="58"/>
      <c r="AB167" s="58"/>
      <c r="AC167" s="58"/>
      <c r="AD167" s="49"/>
      <c r="AE167" s="58"/>
      <c r="AF167" s="58"/>
      <c r="AG167" s="58"/>
      <c r="AH167" s="58"/>
      <c r="AI167" s="49"/>
      <c r="AJ167" s="58"/>
      <c r="AK167" s="58"/>
      <c r="AL167" s="58"/>
      <c r="AM167" s="58"/>
      <c r="AN167" s="58"/>
      <c r="AO167" s="81"/>
      <c r="AP167" s="58"/>
      <c r="AQ167" s="58"/>
      <c r="AR167" s="58"/>
      <c r="AS167" s="58"/>
      <c r="AT167" s="58"/>
      <c r="AU167" s="58"/>
      <c r="AV167" s="49"/>
      <c r="AW167" s="58"/>
      <c r="AX167" s="58"/>
      <c r="AY167" s="58"/>
      <c r="AZ167" s="58"/>
      <c r="BA167" s="58"/>
      <c r="BB167" s="49"/>
      <c r="BC167" s="58"/>
      <c r="BD167" s="58"/>
      <c r="BE167" s="58"/>
      <c r="BF167" s="58"/>
      <c r="BG167" s="81"/>
      <c r="BH167" s="58"/>
      <c r="BI167" s="58"/>
      <c r="BJ167" s="58"/>
      <c r="BK167" s="58"/>
      <c r="BL167" s="81"/>
      <c r="BM167" s="58"/>
      <c r="BN167" s="58"/>
      <c r="BO167" s="58"/>
      <c r="BP167" s="58"/>
      <c r="BQ167" s="58"/>
      <c r="BR167" s="58"/>
      <c r="BS167" s="58"/>
      <c r="BT167" s="58"/>
      <c r="BU167" s="58"/>
      <c r="BV167" s="81"/>
      <c r="BW167" s="58"/>
      <c r="BX167" s="58"/>
      <c r="BY167" s="58"/>
      <c r="BZ167" s="58"/>
      <c r="CA167" s="58"/>
      <c r="CB167" s="58"/>
      <c r="CC167" s="49"/>
      <c r="CD167" s="58"/>
      <c r="CE167" s="58"/>
      <c r="CF167" s="58"/>
      <c r="CG167" s="58"/>
      <c r="CH167" s="81"/>
      <c r="CI167" s="58"/>
      <c r="CJ167" s="58"/>
      <c r="CK167" s="58">
        <f t="shared" ref="CK167" si="1265">CF166</f>
        <v>75.334800800899998</v>
      </c>
      <c r="CL167" s="58">
        <f t="shared" ref="CL167" si="1266">CG166</f>
        <v>75.334800800899998</v>
      </c>
      <c r="CM167" s="81">
        <f t="shared" ref="CM167" si="1267">CH166</f>
        <v>75.334800800899998</v>
      </c>
      <c r="CN167" s="58">
        <f t="shared" ref="CN167" si="1268">CI166</f>
        <v>75.334800800899998</v>
      </c>
      <c r="CO167" s="58">
        <f t="shared" ref="CO167" si="1269">CJ166</f>
        <v>75.334800800899998</v>
      </c>
      <c r="CP167" s="58">
        <f t="shared" ref="CP167" si="1270">CK166</f>
        <v>226.00440240270001</v>
      </c>
      <c r="CQ167" s="58">
        <f t="shared" ref="CQ167" si="1271">CL166</f>
        <v>226.00440240270001</v>
      </c>
      <c r="CR167" s="81">
        <f t="shared" ref="CR167" si="1272">CM166</f>
        <v>226.00440240270001</v>
      </c>
      <c r="CS167" s="58"/>
      <c r="CT167" s="58"/>
      <c r="CU167" s="58"/>
      <c r="CV167" s="58"/>
      <c r="CW167" s="81"/>
      <c r="CX167" s="58"/>
      <c r="CY167" s="58"/>
      <c r="CZ167" s="58"/>
      <c r="DA167" s="58"/>
      <c r="DB167" s="81"/>
      <c r="DC167" s="58"/>
      <c r="DD167" s="58"/>
      <c r="DE167" s="58"/>
      <c r="DF167" s="58"/>
      <c r="DG167" s="81"/>
      <c r="DH167" s="58"/>
      <c r="DI167" s="58"/>
      <c r="DJ167" s="58"/>
      <c r="DK167" s="58"/>
      <c r="DL167" s="49"/>
    </row>
    <row r="168" spans="1:116" s="92" customFormat="1" ht="15.75" customHeight="1" x14ac:dyDescent="0.25">
      <c r="A168" s="147"/>
      <c r="B168" s="138"/>
      <c r="C168" s="141"/>
      <c r="D168" s="40"/>
      <c r="E168" s="40"/>
      <c r="F168" s="144"/>
      <c r="G168" s="34" t="s">
        <v>235</v>
      </c>
      <c r="H168" s="62" t="s">
        <v>57</v>
      </c>
      <c r="I168" s="57"/>
      <c r="J168" s="49"/>
      <c r="K168" s="49"/>
      <c r="L168" s="49"/>
      <c r="M168" s="49"/>
      <c r="N168" s="49"/>
      <c r="O168" s="49"/>
      <c r="P168" s="58"/>
      <c r="Q168" s="58"/>
      <c r="R168" s="58"/>
      <c r="S168" s="58"/>
      <c r="T168" s="81"/>
      <c r="U168" s="58"/>
      <c r="V168" s="58"/>
      <c r="W168" s="58"/>
      <c r="X168" s="58"/>
      <c r="Y168" s="81"/>
      <c r="Z168" s="58"/>
      <c r="AA168" s="58"/>
      <c r="AB168" s="58"/>
      <c r="AC168" s="58"/>
      <c r="AD168" s="49"/>
      <c r="AE168" s="58"/>
      <c r="AF168" s="58"/>
      <c r="AG168" s="58"/>
      <c r="AH168" s="58"/>
      <c r="AI168" s="49"/>
      <c r="AJ168" s="58"/>
      <c r="AK168" s="58"/>
      <c r="AL168" s="58"/>
      <c r="AM168" s="58"/>
      <c r="AN168" s="58"/>
      <c r="AO168" s="81"/>
      <c r="AP168" s="58"/>
      <c r="AQ168" s="58"/>
      <c r="AR168" s="58"/>
      <c r="AS168" s="58"/>
      <c r="AT168" s="58"/>
      <c r="AU168" s="58"/>
      <c r="AV168" s="49"/>
      <c r="AW168" s="58"/>
      <c r="AX168" s="58"/>
      <c r="AY168" s="58"/>
      <c r="AZ168" s="58"/>
      <c r="BA168" s="58"/>
      <c r="BB168" s="49"/>
      <c r="BC168" s="58"/>
      <c r="BD168" s="58"/>
      <c r="BE168" s="58"/>
      <c r="BF168" s="58"/>
      <c r="BG168" s="81"/>
      <c r="BH168" s="58"/>
      <c r="BI168" s="58"/>
      <c r="BJ168" s="58"/>
      <c r="BK168" s="58"/>
      <c r="BL168" s="81"/>
      <c r="BM168" s="58"/>
      <c r="BN168" s="58"/>
      <c r="BO168" s="58"/>
      <c r="BP168" s="58"/>
      <c r="BQ168" s="58"/>
      <c r="BR168" s="58"/>
      <c r="BS168" s="58"/>
      <c r="BT168" s="58"/>
      <c r="BU168" s="58"/>
      <c r="BV168" s="81"/>
      <c r="BW168" s="58"/>
      <c r="BX168" s="58"/>
      <c r="BY168" s="58"/>
      <c r="BZ168" s="58"/>
      <c r="CA168" s="58"/>
      <c r="CB168" s="58"/>
      <c r="CC168" s="49"/>
      <c r="CD168" s="58"/>
      <c r="CE168" s="58"/>
      <c r="CF168" s="58"/>
      <c r="CG168" s="58"/>
      <c r="CH168" s="81"/>
      <c r="CI168" s="58"/>
      <c r="CJ168" s="58"/>
      <c r="CK168" s="58"/>
      <c r="CL168" s="58"/>
      <c r="CM168" s="81"/>
      <c r="CN168" s="58"/>
      <c r="CO168" s="58"/>
      <c r="CP168" s="58">
        <f t="shared" ref="CP168" si="1273">CK167</f>
        <v>75.334800800899998</v>
      </c>
      <c r="CQ168" s="58">
        <f t="shared" ref="CQ168" si="1274">CL167</f>
        <v>75.334800800899998</v>
      </c>
      <c r="CR168" s="81">
        <f t="shared" ref="CR168" si="1275">CM167</f>
        <v>75.334800800899998</v>
      </c>
      <c r="CS168" s="58">
        <f t="shared" ref="CS168" si="1276">CN167</f>
        <v>75.334800800899998</v>
      </c>
      <c r="CT168" s="58">
        <f t="shared" ref="CT168" si="1277">CO167</f>
        <v>75.334800800899998</v>
      </c>
      <c r="CU168" s="58">
        <f t="shared" ref="CU168" si="1278">CP167</f>
        <v>226.00440240270001</v>
      </c>
      <c r="CV168" s="58">
        <f t="shared" ref="CV168" si="1279">CQ167</f>
        <v>226.00440240270001</v>
      </c>
      <c r="CW168" s="81">
        <f t="shared" ref="CW168" si="1280">CR167</f>
        <v>226.00440240270001</v>
      </c>
      <c r="CX168" s="58">
        <v>226.00440240270001</v>
      </c>
      <c r="CY168" s="58">
        <v>226.00440240270001</v>
      </c>
      <c r="CZ168" s="58">
        <v>226.00440240270001</v>
      </c>
      <c r="DA168" s="58">
        <v>226.00440240270001</v>
      </c>
      <c r="DB168" s="81">
        <v>226.00440240270001</v>
      </c>
      <c r="DC168" s="58">
        <v>226.00440240270001</v>
      </c>
      <c r="DD168" s="58">
        <v>226.00440240270001</v>
      </c>
      <c r="DE168" s="58">
        <v>226.00440240270001</v>
      </c>
      <c r="DF168" s="58">
        <v>226.00440240270001</v>
      </c>
      <c r="DG168" s="81">
        <v>226.00440240270001</v>
      </c>
      <c r="DH168" s="58">
        <v>226.00440240270001</v>
      </c>
      <c r="DI168" s="58">
        <v>226.00440240270001</v>
      </c>
      <c r="DJ168" s="58">
        <v>226.00440240270001</v>
      </c>
      <c r="DK168" s="58">
        <v>226.00440240270001</v>
      </c>
      <c r="DL168" s="49">
        <v>226.00440240270001</v>
      </c>
    </row>
    <row r="169" spans="1:116" s="92" customFormat="1" ht="15.75" customHeight="1" x14ac:dyDescent="0.25">
      <c r="A169" s="147"/>
      <c r="B169" s="138"/>
      <c r="C169" s="141"/>
      <c r="D169" s="40"/>
      <c r="E169" s="40"/>
      <c r="F169" s="144"/>
      <c r="G169" s="46"/>
      <c r="H169" s="63"/>
      <c r="I169" s="57"/>
      <c r="J169" s="49"/>
      <c r="K169" s="49"/>
      <c r="L169" s="49"/>
      <c r="M169" s="49"/>
      <c r="N169" s="49"/>
      <c r="O169" s="49"/>
      <c r="P169" s="58"/>
      <c r="Q169" s="58"/>
      <c r="R169" s="58"/>
      <c r="S169" s="58"/>
      <c r="T169" s="81"/>
      <c r="U169" s="58"/>
      <c r="V169" s="58"/>
      <c r="W169" s="58"/>
      <c r="X169" s="58"/>
      <c r="Y169" s="81"/>
      <c r="Z169" s="58"/>
      <c r="AA169" s="58"/>
      <c r="AB169" s="58"/>
      <c r="AC169" s="58"/>
      <c r="AD169" s="49"/>
      <c r="AE169" s="58"/>
      <c r="AF169" s="58"/>
      <c r="AG169" s="58"/>
      <c r="AH169" s="58"/>
      <c r="AI169" s="49"/>
      <c r="AJ169" s="58"/>
      <c r="AK169" s="58"/>
      <c r="AL169" s="58"/>
      <c r="AM169" s="58"/>
      <c r="AN169" s="58"/>
      <c r="AO169" s="81"/>
      <c r="AP169" s="58"/>
      <c r="AQ169" s="58"/>
      <c r="AR169" s="58"/>
      <c r="AS169" s="58"/>
      <c r="AT169" s="58"/>
      <c r="AU169" s="58"/>
      <c r="AV169" s="49"/>
      <c r="AW169" s="58"/>
      <c r="AX169" s="58"/>
      <c r="AY169" s="58"/>
      <c r="AZ169" s="58"/>
      <c r="BA169" s="58"/>
      <c r="BB169" s="49"/>
      <c r="BC169" s="58"/>
      <c r="BD169" s="58"/>
      <c r="BE169" s="58"/>
      <c r="BF169" s="58"/>
      <c r="BG169" s="81"/>
      <c r="BH169" s="58"/>
      <c r="BI169" s="58"/>
      <c r="BJ169" s="58"/>
      <c r="BK169" s="58"/>
      <c r="BL169" s="81"/>
      <c r="BM169" s="58"/>
      <c r="BN169" s="58"/>
      <c r="BO169" s="58"/>
      <c r="BP169" s="58"/>
      <c r="BQ169" s="58"/>
      <c r="BR169" s="58"/>
      <c r="BS169" s="58"/>
      <c r="BT169" s="58"/>
      <c r="BU169" s="58"/>
      <c r="BV169" s="81"/>
      <c r="BW169" s="58"/>
      <c r="BX169" s="58"/>
      <c r="BY169" s="58"/>
      <c r="BZ169" s="58"/>
      <c r="CA169" s="58"/>
      <c r="CB169" s="58"/>
      <c r="CC169" s="49"/>
      <c r="CD169" s="58"/>
      <c r="CE169" s="58"/>
      <c r="CF169" s="58"/>
      <c r="CG169" s="58"/>
      <c r="CH169" s="81"/>
      <c r="CI169" s="58"/>
      <c r="CJ169" s="58"/>
      <c r="CK169" s="58"/>
      <c r="CL169" s="58"/>
      <c r="CM169" s="81"/>
      <c r="CN169" s="58"/>
      <c r="CO169" s="58"/>
      <c r="CP169" s="58"/>
      <c r="CQ169" s="58"/>
      <c r="CR169" s="81"/>
      <c r="CS169" s="58"/>
      <c r="CT169" s="58"/>
      <c r="CU169" s="58"/>
      <c r="CV169" s="58"/>
      <c r="CW169" s="81"/>
      <c r="CX169" s="58"/>
      <c r="CY169" s="58"/>
      <c r="CZ169" s="58"/>
      <c r="DA169" s="58"/>
      <c r="DB169" s="81"/>
      <c r="DC169" s="58"/>
      <c r="DD169" s="58"/>
      <c r="DE169" s="58"/>
      <c r="DF169" s="58"/>
      <c r="DG169" s="81"/>
      <c r="DH169" s="58"/>
      <c r="DI169" s="58"/>
      <c r="DJ169" s="58"/>
      <c r="DK169" s="58"/>
      <c r="DL169" s="49"/>
    </row>
    <row r="170" spans="1:116" s="92" customFormat="1" ht="15.75" customHeight="1" thickBot="1" x14ac:dyDescent="0.3">
      <c r="A170" s="147"/>
      <c r="B170" s="200"/>
      <c r="C170" s="165"/>
      <c r="D170" s="64"/>
      <c r="E170" s="64"/>
      <c r="F170" s="201"/>
      <c r="G170" s="65"/>
      <c r="H170" s="66"/>
      <c r="I170" s="67"/>
      <c r="J170" s="68"/>
      <c r="K170" s="68"/>
      <c r="L170" s="68"/>
      <c r="M170" s="68"/>
      <c r="N170" s="68"/>
      <c r="O170" s="68"/>
      <c r="P170" s="82"/>
      <c r="Q170" s="82"/>
      <c r="R170" s="82"/>
      <c r="S170" s="82"/>
      <c r="T170" s="83"/>
      <c r="U170" s="82"/>
      <c r="V170" s="82"/>
      <c r="W170" s="82"/>
      <c r="X170" s="82"/>
      <c r="Y170" s="83"/>
      <c r="Z170" s="82"/>
      <c r="AA170" s="82"/>
      <c r="AB170" s="82"/>
      <c r="AC170" s="82"/>
      <c r="AD170" s="68"/>
      <c r="AE170" s="82"/>
      <c r="AF170" s="82"/>
      <c r="AG170" s="82"/>
      <c r="AH170" s="82"/>
      <c r="AI170" s="68"/>
      <c r="AJ170" s="82"/>
      <c r="AK170" s="82"/>
      <c r="AL170" s="82"/>
      <c r="AM170" s="82"/>
      <c r="AN170" s="82"/>
      <c r="AO170" s="83"/>
      <c r="AP170" s="82"/>
      <c r="AQ170" s="82"/>
      <c r="AR170" s="82"/>
      <c r="AS170" s="82"/>
      <c r="AT170" s="82"/>
      <c r="AU170" s="82"/>
      <c r="AV170" s="68"/>
      <c r="AW170" s="82"/>
      <c r="AX170" s="82"/>
      <c r="AY170" s="82"/>
      <c r="AZ170" s="82"/>
      <c r="BA170" s="82"/>
      <c r="BB170" s="68"/>
      <c r="BC170" s="82"/>
      <c r="BD170" s="82"/>
      <c r="BE170" s="82"/>
      <c r="BF170" s="82"/>
      <c r="BG170" s="83"/>
      <c r="BH170" s="82"/>
      <c r="BI170" s="82"/>
      <c r="BJ170" s="82"/>
      <c r="BK170" s="82"/>
      <c r="BL170" s="83"/>
      <c r="BM170" s="82"/>
      <c r="BN170" s="82"/>
      <c r="BO170" s="82"/>
      <c r="BP170" s="82"/>
      <c r="BQ170" s="82"/>
      <c r="BR170" s="82"/>
      <c r="BS170" s="82"/>
      <c r="BT170" s="82"/>
      <c r="BU170" s="82"/>
      <c r="BV170" s="83"/>
      <c r="BW170" s="82"/>
      <c r="BX170" s="82"/>
      <c r="BY170" s="82"/>
      <c r="BZ170" s="82"/>
      <c r="CA170" s="82"/>
      <c r="CB170" s="82"/>
      <c r="CC170" s="68"/>
      <c r="CD170" s="82"/>
      <c r="CE170" s="82"/>
      <c r="CF170" s="82"/>
      <c r="CG170" s="82"/>
      <c r="CH170" s="83"/>
      <c r="CI170" s="82"/>
      <c r="CJ170" s="82"/>
      <c r="CK170" s="82"/>
      <c r="CL170" s="82"/>
      <c r="CM170" s="83"/>
      <c r="CN170" s="82"/>
      <c r="CO170" s="82"/>
      <c r="CP170" s="82"/>
      <c r="CQ170" s="82"/>
      <c r="CR170" s="83"/>
      <c r="CS170" s="82"/>
      <c r="CT170" s="82"/>
      <c r="CU170" s="82"/>
      <c r="CV170" s="82"/>
      <c r="CW170" s="83"/>
      <c r="CX170" s="82"/>
      <c r="CY170" s="82"/>
      <c r="CZ170" s="82"/>
      <c r="DA170" s="82"/>
      <c r="DB170" s="83"/>
      <c r="DC170" s="82"/>
      <c r="DD170" s="82"/>
      <c r="DE170" s="82"/>
      <c r="DF170" s="82"/>
      <c r="DG170" s="83"/>
      <c r="DH170" s="82"/>
      <c r="DI170" s="82"/>
      <c r="DJ170" s="82"/>
      <c r="DK170" s="82"/>
      <c r="DL170" s="68"/>
    </row>
    <row r="171" spans="1:116" s="96" customFormat="1" ht="15" customHeight="1" x14ac:dyDescent="0.25">
      <c r="A171" s="157" t="s">
        <v>15</v>
      </c>
      <c r="B171" s="173" t="s">
        <v>217</v>
      </c>
      <c r="C171" s="149">
        <f>SUM(E171:E182)</f>
        <v>48.370331039539998</v>
      </c>
      <c r="D171" s="149" t="s">
        <v>209</v>
      </c>
      <c r="E171" s="149">
        <v>46.2992673436</v>
      </c>
      <c r="F171" s="170" t="s">
        <v>229</v>
      </c>
      <c r="G171" s="24" t="s">
        <v>124</v>
      </c>
      <c r="H171" s="25"/>
      <c r="I171" s="84">
        <v>2.081064</v>
      </c>
      <c r="J171" s="85">
        <v>0</v>
      </c>
      <c r="K171" s="85">
        <v>0</v>
      </c>
      <c r="L171" s="85">
        <v>0</v>
      </c>
      <c r="M171" s="85">
        <v>46.288482999999999</v>
      </c>
      <c r="N171" s="85"/>
      <c r="O171" s="85"/>
      <c r="P171" s="85"/>
      <c r="Q171" s="85"/>
      <c r="R171" s="85"/>
      <c r="S171" s="85"/>
      <c r="T171" s="85"/>
      <c r="U171" s="85"/>
      <c r="V171" s="85"/>
      <c r="W171" s="85"/>
      <c r="X171" s="85"/>
      <c r="Y171" s="85"/>
      <c r="Z171" s="85"/>
      <c r="AA171" s="85"/>
      <c r="AB171" s="85"/>
      <c r="AC171" s="85"/>
      <c r="AD171" s="85"/>
      <c r="AE171" s="85"/>
      <c r="AF171" s="85"/>
      <c r="AG171" s="85"/>
      <c r="AH171" s="85"/>
      <c r="AI171" s="85"/>
      <c r="AJ171" s="85"/>
      <c r="AK171" s="85"/>
      <c r="AL171" s="85"/>
      <c r="AM171" s="85"/>
      <c r="AN171" s="85"/>
      <c r="AO171" s="85"/>
      <c r="AP171" s="85"/>
      <c r="AQ171" s="85"/>
      <c r="AR171" s="85"/>
      <c r="AS171" s="85"/>
      <c r="AT171" s="85"/>
      <c r="AU171" s="85"/>
      <c r="AV171" s="85"/>
      <c r="AW171" s="85"/>
      <c r="AX171" s="85"/>
      <c r="AY171" s="85"/>
      <c r="AZ171" s="85"/>
      <c r="BA171" s="85"/>
      <c r="BB171" s="85"/>
      <c r="BC171" s="85"/>
      <c r="BD171" s="85"/>
      <c r="BE171" s="85"/>
      <c r="BF171" s="85"/>
      <c r="BG171" s="85"/>
      <c r="BH171" s="85"/>
      <c r="BI171" s="85"/>
      <c r="BJ171" s="85"/>
      <c r="BK171" s="85"/>
      <c r="BL171" s="85"/>
      <c r="BM171" s="85"/>
      <c r="BN171" s="85"/>
      <c r="BO171" s="85"/>
      <c r="BP171" s="85"/>
      <c r="BQ171" s="85"/>
      <c r="BR171" s="85"/>
      <c r="BS171" s="85"/>
      <c r="BT171" s="85"/>
      <c r="BU171" s="85"/>
      <c r="BV171" s="85"/>
      <c r="BW171" s="85"/>
      <c r="BX171" s="85"/>
      <c r="BY171" s="85"/>
      <c r="BZ171" s="85"/>
      <c r="CA171" s="85"/>
      <c r="CB171" s="85"/>
      <c r="CC171" s="85"/>
      <c r="CD171" s="85"/>
      <c r="CE171" s="85"/>
      <c r="CF171" s="85"/>
      <c r="CG171" s="85"/>
      <c r="CH171" s="85"/>
      <c r="CI171" s="85"/>
      <c r="CJ171" s="85"/>
      <c r="CK171" s="85"/>
      <c r="CL171" s="85"/>
      <c r="CM171" s="85"/>
      <c r="CN171" s="85"/>
      <c r="CO171" s="85"/>
      <c r="CP171" s="85"/>
      <c r="CQ171" s="85"/>
      <c r="CR171" s="85"/>
      <c r="CS171" s="85"/>
      <c r="CT171" s="85"/>
      <c r="CU171" s="85"/>
      <c r="CV171" s="85"/>
      <c r="CW171" s="85"/>
      <c r="CX171" s="85"/>
      <c r="CY171" s="85"/>
      <c r="CZ171" s="85"/>
      <c r="DA171" s="85"/>
      <c r="DB171" s="85"/>
      <c r="DC171" s="85"/>
      <c r="DD171" s="85"/>
      <c r="DE171" s="85"/>
      <c r="DF171" s="85"/>
      <c r="DG171" s="94"/>
      <c r="DH171" s="85"/>
      <c r="DI171" s="85"/>
      <c r="DJ171" s="85"/>
      <c r="DK171" s="85"/>
      <c r="DL171" s="95"/>
    </row>
    <row r="172" spans="1:116" s="96" customFormat="1" x14ac:dyDescent="0.25">
      <c r="A172" s="158"/>
      <c r="B172" s="174"/>
      <c r="C172" s="150"/>
      <c r="D172" s="150"/>
      <c r="E172" s="150"/>
      <c r="F172" s="171"/>
      <c r="G172" s="26" t="s">
        <v>123</v>
      </c>
      <c r="H172" s="27" t="s">
        <v>53</v>
      </c>
      <c r="I172" s="48">
        <v>2.081064</v>
      </c>
      <c r="J172" s="58">
        <f>J171+I172</f>
        <v>2.081064</v>
      </c>
      <c r="K172" s="58">
        <f t="shared" ref="K172:N172" si="1281">K171+J172</f>
        <v>2.081064</v>
      </c>
      <c r="L172" s="58">
        <f t="shared" si="1281"/>
        <v>2.081064</v>
      </c>
      <c r="M172" s="58">
        <f t="shared" si="1281"/>
        <v>48.369546999999997</v>
      </c>
      <c r="N172" s="58">
        <f t="shared" si="1281"/>
        <v>48.369546999999997</v>
      </c>
      <c r="O172" s="58"/>
      <c r="P172" s="58"/>
      <c r="Q172" s="58"/>
      <c r="R172" s="58"/>
      <c r="S172" s="58"/>
      <c r="T172" s="58"/>
      <c r="U172" s="58"/>
      <c r="V172" s="58"/>
      <c r="W172" s="58"/>
      <c r="X172" s="58"/>
      <c r="Y172" s="58"/>
      <c r="Z172" s="58"/>
      <c r="AA172" s="58"/>
      <c r="AB172" s="58"/>
      <c r="AC172" s="58"/>
      <c r="AD172" s="58"/>
      <c r="AE172" s="58"/>
      <c r="AF172" s="58"/>
      <c r="AG172" s="58"/>
      <c r="AH172" s="58"/>
      <c r="AI172" s="58"/>
      <c r="AJ172" s="58"/>
      <c r="AK172" s="58"/>
      <c r="AL172" s="58"/>
      <c r="AM172" s="58"/>
      <c r="AN172" s="58"/>
      <c r="AO172" s="58"/>
      <c r="AP172" s="58"/>
      <c r="AQ172" s="58"/>
      <c r="AR172" s="58"/>
      <c r="AS172" s="58"/>
      <c r="AT172" s="58"/>
      <c r="AU172" s="58"/>
      <c r="AV172" s="58"/>
      <c r="AW172" s="58"/>
      <c r="AX172" s="58"/>
      <c r="AY172" s="58"/>
      <c r="AZ172" s="58"/>
      <c r="BA172" s="58"/>
      <c r="BB172" s="58"/>
      <c r="BC172" s="58"/>
      <c r="BD172" s="58"/>
      <c r="BE172" s="58"/>
      <c r="BF172" s="58"/>
      <c r="BG172" s="58"/>
      <c r="BH172" s="58"/>
      <c r="BI172" s="58"/>
      <c r="BJ172" s="58"/>
      <c r="BK172" s="58"/>
      <c r="BL172" s="58"/>
      <c r="BM172" s="58"/>
      <c r="BN172" s="58"/>
      <c r="BO172" s="58"/>
      <c r="BP172" s="58"/>
      <c r="BQ172" s="58"/>
      <c r="BR172" s="58"/>
      <c r="BS172" s="58"/>
      <c r="BT172" s="58"/>
      <c r="BU172" s="58"/>
      <c r="BV172" s="58"/>
      <c r="BW172" s="58"/>
      <c r="BX172" s="58"/>
      <c r="BY172" s="58"/>
      <c r="BZ172" s="58"/>
      <c r="CA172" s="58"/>
      <c r="CB172" s="58"/>
      <c r="CC172" s="58"/>
      <c r="CD172" s="58"/>
      <c r="CE172" s="58"/>
      <c r="CF172" s="58"/>
      <c r="CG172" s="58"/>
      <c r="CH172" s="58"/>
      <c r="CI172" s="58"/>
      <c r="CJ172" s="58"/>
      <c r="CK172" s="58"/>
      <c r="CL172" s="58"/>
      <c r="CM172" s="58"/>
      <c r="CN172" s="58"/>
      <c r="CO172" s="58"/>
      <c r="CP172" s="58"/>
      <c r="CQ172" s="58"/>
      <c r="CR172" s="58"/>
      <c r="CS172" s="58"/>
      <c r="CT172" s="58"/>
      <c r="CU172" s="58"/>
      <c r="CV172" s="58"/>
      <c r="CW172" s="58"/>
      <c r="CX172" s="58"/>
      <c r="CY172" s="58"/>
      <c r="CZ172" s="58"/>
      <c r="DA172" s="58"/>
      <c r="DB172" s="58"/>
      <c r="DC172" s="58"/>
      <c r="DD172" s="58"/>
      <c r="DE172" s="58"/>
      <c r="DF172" s="58"/>
      <c r="DG172" s="81"/>
      <c r="DH172" s="58"/>
      <c r="DI172" s="58"/>
      <c r="DJ172" s="58"/>
      <c r="DK172" s="58"/>
      <c r="DL172" s="49"/>
    </row>
    <row r="173" spans="1:116" s="92" customFormat="1" x14ac:dyDescent="0.25">
      <c r="A173" s="158"/>
      <c r="B173" s="174"/>
      <c r="C173" s="150"/>
      <c r="D173" s="150"/>
      <c r="E173" s="150"/>
      <c r="F173" s="171"/>
      <c r="G173" s="28" t="s">
        <v>39</v>
      </c>
      <c r="H173" s="29" t="s">
        <v>54</v>
      </c>
      <c r="I173" s="48">
        <v>2.081064</v>
      </c>
      <c r="J173" s="49">
        <f>I172</f>
        <v>2.081064</v>
      </c>
      <c r="K173" s="49">
        <f t="shared" ref="K173:N173" si="1282">J172</f>
        <v>2.081064</v>
      </c>
      <c r="L173" s="49">
        <f t="shared" si="1282"/>
        <v>2.081064</v>
      </c>
      <c r="M173" s="49">
        <f t="shared" si="1282"/>
        <v>2.081064</v>
      </c>
      <c r="N173" s="49">
        <f t="shared" si="1282"/>
        <v>48.369546999999997</v>
      </c>
      <c r="O173" s="49"/>
      <c r="P173" s="58"/>
      <c r="Q173" s="58"/>
      <c r="R173" s="58"/>
      <c r="S173" s="58"/>
      <c r="T173" s="81"/>
      <c r="U173" s="58"/>
      <c r="V173" s="58"/>
      <c r="W173" s="58"/>
      <c r="X173" s="58"/>
      <c r="Y173" s="81"/>
      <c r="Z173" s="58"/>
      <c r="AA173" s="58"/>
      <c r="AB173" s="58"/>
      <c r="AC173" s="58"/>
      <c r="AD173" s="49"/>
      <c r="AE173" s="58"/>
      <c r="AF173" s="58"/>
      <c r="AG173" s="58"/>
      <c r="AH173" s="58"/>
      <c r="AI173" s="49"/>
      <c r="AJ173" s="58"/>
      <c r="AK173" s="58"/>
      <c r="AL173" s="58"/>
      <c r="AM173" s="58"/>
      <c r="AN173" s="58"/>
      <c r="AO173" s="81"/>
      <c r="AP173" s="58"/>
      <c r="AQ173" s="58"/>
      <c r="AR173" s="58"/>
      <c r="AS173" s="58"/>
      <c r="AT173" s="58"/>
      <c r="AU173" s="58"/>
      <c r="AV173" s="49"/>
      <c r="AW173" s="58"/>
      <c r="AX173" s="58"/>
      <c r="AY173" s="58"/>
      <c r="AZ173" s="58"/>
      <c r="BA173" s="58"/>
      <c r="BB173" s="49"/>
      <c r="BC173" s="58"/>
      <c r="BD173" s="58"/>
      <c r="BE173" s="58"/>
      <c r="BF173" s="58"/>
      <c r="BG173" s="81"/>
      <c r="BH173" s="58"/>
      <c r="BI173" s="58"/>
      <c r="BJ173" s="58"/>
      <c r="BK173" s="58"/>
      <c r="BL173" s="81"/>
      <c r="BM173" s="58"/>
      <c r="BN173" s="58"/>
      <c r="BO173" s="58"/>
      <c r="BP173" s="58"/>
      <c r="BQ173" s="58"/>
      <c r="BR173" s="58"/>
      <c r="BS173" s="58"/>
      <c r="BT173" s="58"/>
      <c r="BU173" s="58"/>
      <c r="BV173" s="81"/>
      <c r="BW173" s="58"/>
      <c r="BX173" s="58"/>
      <c r="BY173" s="58"/>
      <c r="BZ173" s="58"/>
      <c r="CA173" s="58"/>
      <c r="CB173" s="58"/>
      <c r="CC173" s="49"/>
      <c r="CD173" s="58"/>
      <c r="CE173" s="58"/>
      <c r="CF173" s="58"/>
      <c r="CG173" s="58"/>
      <c r="CH173" s="81"/>
      <c r="CI173" s="58"/>
      <c r="CJ173" s="58"/>
      <c r="CK173" s="58"/>
      <c r="CL173" s="58"/>
      <c r="CM173" s="81"/>
      <c r="CN173" s="58"/>
      <c r="CO173" s="58"/>
      <c r="CP173" s="58"/>
      <c r="CQ173" s="58"/>
      <c r="CR173" s="81"/>
      <c r="CS173" s="58"/>
      <c r="CT173" s="58"/>
      <c r="CU173" s="58"/>
      <c r="CV173" s="58"/>
      <c r="CW173" s="81"/>
      <c r="CX173" s="58"/>
      <c r="CY173" s="58"/>
      <c r="CZ173" s="58"/>
      <c r="DA173" s="58"/>
      <c r="DB173" s="81"/>
      <c r="DC173" s="58"/>
      <c r="DD173" s="58"/>
      <c r="DE173" s="58"/>
      <c r="DF173" s="58"/>
      <c r="DG173" s="81"/>
      <c r="DH173" s="58"/>
      <c r="DI173" s="58"/>
      <c r="DJ173" s="58"/>
      <c r="DK173" s="58"/>
      <c r="DL173" s="49"/>
    </row>
    <row r="174" spans="1:116" s="92" customFormat="1" x14ac:dyDescent="0.25">
      <c r="A174" s="158"/>
      <c r="B174" s="174"/>
      <c r="C174" s="150"/>
      <c r="D174" s="150"/>
      <c r="E174" s="150"/>
      <c r="F174" s="171"/>
      <c r="G174" s="28" t="s">
        <v>128</v>
      </c>
      <c r="H174" s="29" t="s">
        <v>54</v>
      </c>
      <c r="I174" s="48">
        <v>2.081064</v>
      </c>
      <c r="J174" s="49">
        <f>I172</f>
        <v>2.081064</v>
      </c>
      <c r="K174" s="49">
        <f t="shared" ref="K174:N174" si="1283">J172</f>
        <v>2.081064</v>
      </c>
      <c r="L174" s="49">
        <f t="shared" si="1283"/>
        <v>2.081064</v>
      </c>
      <c r="M174" s="49">
        <f t="shared" si="1283"/>
        <v>2.081064</v>
      </c>
      <c r="N174" s="49">
        <f t="shared" si="1283"/>
        <v>48.369546999999997</v>
      </c>
      <c r="O174" s="49"/>
      <c r="P174" s="58"/>
      <c r="Q174" s="58"/>
      <c r="R174" s="58"/>
      <c r="S174" s="58"/>
      <c r="T174" s="81"/>
      <c r="U174" s="58"/>
      <c r="V174" s="58"/>
      <c r="W174" s="58"/>
      <c r="X174" s="58"/>
      <c r="Y174" s="81"/>
      <c r="Z174" s="58"/>
      <c r="AA174" s="58"/>
      <c r="AB174" s="58"/>
      <c r="AC174" s="58"/>
      <c r="AD174" s="49"/>
      <c r="AE174" s="58"/>
      <c r="AF174" s="58"/>
      <c r="AG174" s="58"/>
      <c r="AH174" s="58"/>
      <c r="AI174" s="49"/>
      <c r="AJ174" s="58"/>
      <c r="AK174" s="58"/>
      <c r="AL174" s="58"/>
      <c r="AM174" s="58"/>
      <c r="AN174" s="58"/>
      <c r="AO174" s="81"/>
      <c r="AP174" s="58"/>
      <c r="AQ174" s="58"/>
      <c r="AR174" s="58"/>
      <c r="AS174" s="58"/>
      <c r="AT174" s="58"/>
      <c r="AU174" s="58"/>
      <c r="AV174" s="49"/>
      <c r="AW174" s="58"/>
      <c r="AX174" s="58"/>
      <c r="AY174" s="58"/>
      <c r="AZ174" s="58"/>
      <c r="BA174" s="58"/>
      <c r="BB174" s="49"/>
      <c r="BC174" s="58"/>
      <c r="BD174" s="58"/>
      <c r="BE174" s="58"/>
      <c r="BF174" s="58"/>
      <c r="BG174" s="81"/>
      <c r="BH174" s="58"/>
      <c r="BI174" s="58"/>
      <c r="BJ174" s="58"/>
      <c r="BK174" s="58"/>
      <c r="BL174" s="81"/>
      <c r="BM174" s="58"/>
      <c r="BN174" s="58"/>
      <c r="BO174" s="58"/>
      <c r="BP174" s="58"/>
      <c r="BQ174" s="58"/>
      <c r="BR174" s="58"/>
      <c r="BS174" s="58"/>
      <c r="BT174" s="58"/>
      <c r="BU174" s="58"/>
      <c r="BV174" s="81"/>
      <c r="BW174" s="58"/>
      <c r="BX174" s="58"/>
      <c r="BY174" s="58"/>
      <c r="BZ174" s="58"/>
      <c r="CA174" s="58"/>
      <c r="CB174" s="58"/>
      <c r="CC174" s="49"/>
      <c r="CD174" s="58"/>
      <c r="CE174" s="58"/>
      <c r="CF174" s="58"/>
      <c r="CG174" s="58"/>
      <c r="CH174" s="81"/>
      <c r="CI174" s="58"/>
      <c r="CJ174" s="58"/>
      <c r="CK174" s="58"/>
      <c r="CL174" s="58"/>
      <c r="CM174" s="81"/>
      <c r="CN174" s="58"/>
      <c r="CO174" s="58"/>
      <c r="CP174" s="58"/>
      <c r="CQ174" s="58"/>
      <c r="CR174" s="81"/>
      <c r="CS174" s="58"/>
      <c r="CT174" s="58"/>
      <c r="CU174" s="58"/>
      <c r="CV174" s="58"/>
      <c r="CW174" s="81"/>
      <c r="CX174" s="58"/>
      <c r="CY174" s="58"/>
      <c r="CZ174" s="58"/>
      <c r="DA174" s="58"/>
      <c r="DB174" s="81"/>
      <c r="DC174" s="58"/>
      <c r="DD174" s="58"/>
      <c r="DE174" s="58"/>
      <c r="DF174" s="58"/>
      <c r="DG174" s="81"/>
      <c r="DH174" s="58"/>
      <c r="DI174" s="58"/>
      <c r="DJ174" s="58"/>
      <c r="DK174" s="58"/>
      <c r="DL174" s="49"/>
    </row>
    <row r="175" spans="1:116" s="92" customFormat="1" x14ac:dyDescent="0.25">
      <c r="A175" s="158"/>
      <c r="B175" s="174"/>
      <c r="C175" s="150"/>
      <c r="D175" s="150"/>
      <c r="E175" s="150"/>
      <c r="F175" s="171"/>
      <c r="G175" s="28" t="s">
        <v>232</v>
      </c>
      <c r="H175" s="29" t="s">
        <v>55</v>
      </c>
      <c r="I175" s="48"/>
      <c r="J175" s="49">
        <f>I172</f>
        <v>2.081064</v>
      </c>
      <c r="K175" s="49">
        <f t="shared" ref="K175:N175" si="1284">J172</f>
        <v>2.081064</v>
      </c>
      <c r="L175" s="49">
        <f t="shared" si="1284"/>
        <v>2.081064</v>
      </c>
      <c r="M175" s="49">
        <f t="shared" si="1284"/>
        <v>2.081064</v>
      </c>
      <c r="N175" s="49">
        <f t="shared" si="1284"/>
        <v>48.369546999999997</v>
      </c>
      <c r="O175" s="49"/>
      <c r="P175" s="58"/>
      <c r="Q175" s="58"/>
      <c r="R175" s="58"/>
      <c r="S175" s="58"/>
      <c r="T175" s="81"/>
      <c r="U175" s="58"/>
      <c r="V175" s="58"/>
      <c r="W175" s="58"/>
      <c r="X175" s="58"/>
      <c r="Y175" s="81"/>
      <c r="Z175" s="58"/>
      <c r="AA175" s="58"/>
      <c r="AB175" s="58"/>
      <c r="AC175" s="58"/>
      <c r="AD175" s="49"/>
      <c r="AE175" s="58"/>
      <c r="AF175" s="58"/>
      <c r="AG175" s="58"/>
      <c r="AH175" s="58"/>
      <c r="AI175" s="49"/>
      <c r="AJ175" s="58"/>
      <c r="AK175" s="58"/>
      <c r="AL175" s="58"/>
      <c r="AM175" s="58"/>
      <c r="AN175" s="58"/>
      <c r="AO175" s="81"/>
      <c r="AP175" s="58"/>
      <c r="AQ175" s="58"/>
      <c r="AR175" s="58"/>
      <c r="AS175" s="58"/>
      <c r="AT175" s="58"/>
      <c r="AU175" s="58"/>
      <c r="AV175" s="49"/>
      <c r="AW175" s="58"/>
      <c r="AX175" s="58"/>
      <c r="AY175" s="58"/>
      <c r="AZ175" s="58"/>
      <c r="BA175" s="58"/>
      <c r="BB175" s="49"/>
      <c r="BC175" s="58"/>
      <c r="BD175" s="58"/>
      <c r="BE175" s="58"/>
      <c r="BF175" s="58"/>
      <c r="BG175" s="81"/>
      <c r="BH175" s="58"/>
      <c r="BI175" s="58"/>
      <c r="BJ175" s="58"/>
      <c r="BK175" s="58"/>
      <c r="BL175" s="81"/>
      <c r="BM175" s="58"/>
      <c r="BN175" s="58"/>
      <c r="BO175" s="58"/>
      <c r="BP175" s="58"/>
      <c r="BQ175" s="58"/>
      <c r="BR175" s="58"/>
      <c r="BS175" s="58"/>
      <c r="BT175" s="58"/>
      <c r="BU175" s="58"/>
      <c r="BV175" s="81"/>
      <c r="BW175" s="58"/>
      <c r="BX175" s="58"/>
      <c r="BY175" s="58"/>
      <c r="BZ175" s="58"/>
      <c r="CA175" s="58"/>
      <c r="CB175" s="58"/>
      <c r="CC175" s="49"/>
      <c r="CD175" s="58"/>
      <c r="CE175" s="58"/>
      <c r="CF175" s="58"/>
      <c r="CG175" s="58"/>
      <c r="CH175" s="81"/>
      <c r="CI175" s="58"/>
      <c r="CJ175" s="58"/>
      <c r="CK175" s="58"/>
      <c r="CL175" s="58"/>
      <c r="CM175" s="81"/>
      <c r="CN175" s="58"/>
      <c r="CO175" s="58"/>
      <c r="CP175" s="58"/>
      <c r="CQ175" s="58"/>
      <c r="CR175" s="81"/>
      <c r="CS175" s="58"/>
      <c r="CT175" s="58"/>
      <c r="CU175" s="58"/>
      <c r="CV175" s="58"/>
      <c r="CW175" s="81"/>
      <c r="CX175" s="58"/>
      <c r="CY175" s="58"/>
      <c r="CZ175" s="58"/>
      <c r="DA175" s="58"/>
      <c r="DB175" s="81"/>
      <c r="DC175" s="58"/>
      <c r="DD175" s="58"/>
      <c r="DE175" s="58"/>
      <c r="DF175" s="58"/>
      <c r="DG175" s="81"/>
      <c r="DH175" s="58"/>
      <c r="DI175" s="58"/>
      <c r="DJ175" s="58"/>
      <c r="DK175" s="58"/>
      <c r="DL175" s="49"/>
    </row>
    <row r="176" spans="1:116" s="92" customFormat="1" x14ac:dyDescent="0.25">
      <c r="A176" s="158"/>
      <c r="B176" s="174"/>
      <c r="C176" s="150"/>
      <c r="D176" s="150"/>
      <c r="E176" s="150"/>
      <c r="F176" s="171"/>
      <c r="G176" s="30" t="s">
        <v>126</v>
      </c>
      <c r="H176" s="31" t="s">
        <v>54</v>
      </c>
      <c r="I176" s="48"/>
      <c r="J176" s="49"/>
      <c r="K176" s="49">
        <f>J175</f>
        <v>2.081064</v>
      </c>
      <c r="L176" s="49">
        <f t="shared" ref="L176:P177" si="1285">K175</f>
        <v>2.081064</v>
      </c>
      <c r="M176" s="49">
        <f t="shared" si="1285"/>
        <v>2.081064</v>
      </c>
      <c r="N176" s="49">
        <f t="shared" si="1285"/>
        <v>2.081064</v>
      </c>
      <c r="O176" s="49">
        <f>N175</f>
        <v>48.369546999999997</v>
      </c>
      <c r="P176" s="58"/>
      <c r="Q176" s="58"/>
      <c r="R176" s="58"/>
      <c r="S176" s="58"/>
      <c r="T176" s="81"/>
      <c r="U176" s="58"/>
      <c r="V176" s="58"/>
      <c r="W176" s="58"/>
      <c r="X176" s="58"/>
      <c r="Y176" s="81"/>
      <c r="Z176" s="58"/>
      <c r="AA176" s="58"/>
      <c r="AB176" s="58"/>
      <c r="AC176" s="58"/>
      <c r="AD176" s="49"/>
      <c r="AE176" s="58"/>
      <c r="AF176" s="58"/>
      <c r="AG176" s="58"/>
      <c r="AH176" s="58"/>
      <c r="AI176" s="49"/>
      <c r="AJ176" s="58"/>
      <c r="AK176" s="58"/>
      <c r="AL176" s="58"/>
      <c r="AM176" s="58"/>
      <c r="AN176" s="58"/>
      <c r="AO176" s="81"/>
      <c r="AP176" s="58"/>
      <c r="AQ176" s="58"/>
      <c r="AR176" s="58"/>
      <c r="AS176" s="58"/>
      <c r="AT176" s="58"/>
      <c r="AU176" s="58"/>
      <c r="AV176" s="49"/>
      <c r="AW176" s="58"/>
      <c r="AX176" s="58"/>
      <c r="AY176" s="58"/>
      <c r="AZ176" s="58"/>
      <c r="BA176" s="58"/>
      <c r="BB176" s="49"/>
      <c r="BC176" s="58"/>
      <c r="BD176" s="58"/>
      <c r="BE176" s="58"/>
      <c r="BF176" s="58"/>
      <c r="BG176" s="81"/>
      <c r="BH176" s="58"/>
      <c r="BI176" s="58"/>
      <c r="BJ176" s="58"/>
      <c r="BK176" s="58"/>
      <c r="BL176" s="81"/>
      <c r="BM176" s="58"/>
      <c r="BN176" s="58"/>
      <c r="BO176" s="58"/>
      <c r="BP176" s="58"/>
      <c r="BQ176" s="58"/>
      <c r="BR176" s="58"/>
      <c r="BS176" s="58"/>
      <c r="BT176" s="58"/>
      <c r="BU176" s="58"/>
      <c r="BV176" s="81"/>
      <c r="BW176" s="58"/>
      <c r="BX176" s="58"/>
      <c r="BY176" s="58"/>
      <c r="BZ176" s="58"/>
      <c r="CA176" s="58"/>
      <c r="CB176" s="58"/>
      <c r="CC176" s="49"/>
      <c r="CD176" s="58"/>
      <c r="CE176" s="58"/>
      <c r="CF176" s="58"/>
      <c r="CG176" s="58"/>
      <c r="CH176" s="81"/>
      <c r="CI176" s="58"/>
      <c r="CJ176" s="58"/>
      <c r="CK176" s="58"/>
      <c r="CL176" s="58"/>
      <c r="CM176" s="81"/>
      <c r="CN176" s="58"/>
      <c r="CO176" s="58"/>
      <c r="CP176" s="58"/>
      <c r="CQ176" s="58"/>
      <c r="CR176" s="81"/>
      <c r="CS176" s="58"/>
      <c r="CT176" s="58"/>
      <c r="CU176" s="58"/>
      <c r="CV176" s="58"/>
      <c r="CW176" s="81"/>
      <c r="CX176" s="58"/>
      <c r="CY176" s="58"/>
      <c r="CZ176" s="58"/>
      <c r="DA176" s="58"/>
      <c r="DB176" s="81"/>
      <c r="DC176" s="58"/>
      <c r="DD176" s="58"/>
      <c r="DE176" s="58"/>
      <c r="DF176" s="58"/>
      <c r="DG176" s="81"/>
      <c r="DH176" s="58"/>
      <c r="DI176" s="58"/>
      <c r="DJ176" s="58"/>
      <c r="DK176" s="58"/>
      <c r="DL176" s="49"/>
    </row>
    <row r="177" spans="1:116" s="92" customFormat="1" x14ac:dyDescent="0.25">
      <c r="A177" s="158"/>
      <c r="B177" s="174"/>
      <c r="C177" s="150"/>
      <c r="D177" s="140"/>
      <c r="E177" s="140"/>
      <c r="F177" s="171"/>
      <c r="G177" s="30" t="s">
        <v>230</v>
      </c>
      <c r="H177" s="31" t="s">
        <v>56</v>
      </c>
      <c r="I177" s="48"/>
      <c r="J177" s="49"/>
      <c r="K177" s="49"/>
      <c r="L177" s="49">
        <f>K176</f>
        <v>2.081064</v>
      </c>
      <c r="M177" s="49">
        <f t="shared" si="1285"/>
        <v>2.081064</v>
      </c>
      <c r="N177" s="49">
        <f t="shared" si="1285"/>
        <v>2.081064</v>
      </c>
      <c r="O177" s="49">
        <f t="shared" si="1285"/>
        <v>2.081064</v>
      </c>
      <c r="P177" s="58">
        <f t="shared" si="1285"/>
        <v>48.369546999999997</v>
      </c>
      <c r="Q177" s="58"/>
      <c r="R177" s="58"/>
      <c r="S177" s="58"/>
      <c r="T177" s="81"/>
      <c r="U177" s="58"/>
      <c r="V177" s="58"/>
      <c r="W177" s="58"/>
      <c r="X177" s="58"/>
      <c r="Y177" s="81"/>
      <c r="Z177" s="58"/>
      <c r="AA177" s="58"/>
      <c r="AB177" s="58"/>
      <c r="AC177" s="58"/>
      <c r="AD177" s="49"/>
      <c r="AE177" s="58"/>
      <c r="AF177" s="58"/>
      <c r="AG177" s="58"/>
      <c r="AH177" s="58"/>
      <c r="AI177" s="49"/>
      <c r="AJ177" s="58"/>
      <c r="AK177" s="58"/>
      <c r="AL177" s="58"/>
      <c r="AM177" s="58"/>
      <c r="AN177" s="58"/>
      <c r="AO177" s="81"/>
      <c r="AP177" s="58"/>
      <c r="AQ177" s="58"/>
      <c r="AR177" s="58"/>
      <c r="AS177" s="58"/>
      <c r="AT177" s="58"/>
      <c r="AU177" s="58"/>
      <c r="AV177" s="49"/>
      <c r="AW177" s="58"/>
      <c r="AX177" s="58"/>
      <c r="AY177" s="58"/>
      <c r="AZ177" s="58"/>
      <c r="BA177" s="58"/>
      <c r="BB177" s="49"/>
      <c r="BC177" s="58"/>
      <c r="BD177" s="58"/>
      <c r="BE177" s="58"/>
      <c r="BF177" s="58"/>
      <c r="BG177" s="81"/>
      <c r="BH177" s="58"/>
      <c r="BI177" s="58"/>
      <c r="BJ177" s="58"/>
      <c r="BK177" s="58"/>
      <c r="BL177" s="81"/>
      <c r="BM177" s="58"/>
      <c r="BN177" s="58"/>
      <c r="BO177" s="58"/>
      <c r="BP177" s="58"/>
      <c r="BQ177" s="58"/>
      <c r="BR177" s="58"/>
      <c r="BS177" s="58"/>
      <c r="BT177" s="58"/>
      <c r="BU177" s="58"/>
      <c r="BV177" s="81"/>
      <c r="BW177" s="58"/>
      <c r="BX177" s="58"/>
      <c r="BY177" s="58"/>
      <c r="BZ177" s="58"/>
      <c r="CA177" s="58"/>
      <c r="CB177" s="58"/>
      <c r="CC177" s="49"/>
      <c r="CD177" s="58"/>
      <c r="CE177" s="58"/>
      <c r="CF177" s="58"/>
      <c r="CG177" s="58"/>
      <c r="CH177" s="81"/>
      <c r="CI177" s="58"/>
      <c r="CJ177" s="58"/>
      <c r="CK177" s="58"/>
      <c r="CL177" s="58"/>
      <c r="CM177" s="81"/>
      <c r="CN177" s="58"/>
      <c r="CO177" s="58"/>
      <c r="CP177" s="58"/>
      <c r="CQ177" s="58"/>
      <c r="CR177" s="81"/>
      <c r="CS177" s="58"/>
      <c r="CT177" s="58"/>
      <c r="CU177" s="58"/>
      <c r="CV177" s="58"/>
      <c r="CW177" s="81"/>
      <c r="CX177" s="58"/>
      <c r="CY177" s="58"/>
      <c r="CZ177" s="58"/>
      <c r="DA177" s="58"/>
      <c r="DB177" s="81"/>
      <c r="DC177" s="58"/>
      <c r="DD177" s="58"/>
      <c r="DE177" s="58"/>
      <c r="DF177" s="58"/>
      <c r="DG177" s="81"/>
      <c r="DH177" s="58"/>
      <c r="DI177" s="58"/>
      <c r="DJ177" s="58"/>
      <c r="DK177" s="58"/>
      <c r="DL177" s="49"/>
    </row>
    <row r="178" spans="1:116" s="92" customFormat="1" x14ac:dyDescent="0.25">
      <c r="A178" s="158"/>
      <c r="B178" s="174"/>
      <c r="C178" s="150"/>
      <c r="D178" s="165" t="s">
        <v>210</v>
      </c>
      <c r="E178" s="165">
        <v>2.0710636959399999</v>
      </c>
      <c r="F178" s="171"/>
      <c r="G178" s="32" t="s">
        <v>135</v>
      </c>
      <c r="H178" s="33" t="s">
        <v>57</v>
      </c>
      <c r="I178" s="48"/>
      <c r="J178" s="49"/>
      <c r="K178" s="49"/>
      <c r="L178" s="49"/>
      <c r="M178" s="49"/>
      <c r="N178" s="49"/>
      <c r="O178" s="49"/>
      <c r="P178" s="58"/>
      <c r="Q178" s="58">
        <f t="shared" ref="Q178" si="1286">L177</f>
        <v>2.081064</v>
      </c>
      <c r="R178" s="58">
        <f t="shared" ref="R178" si="1287">M177</f>
        <v>2.081064</v>
      </c>
      <c r="S178" s="58">
        <f t="shared" ref="S178" si="1288">N177</f>
        <v>2.081064</v>
      </c>
      <c r="T178" s="81">
        <f t="shared" ref="T178" si="1289">O177</f>
        <v>2.081064</v>
      </c>
      <c r="U178" s="58">
        <f t="shared" ref="U178" si="1290">P177</f>
        <v>48.369546999999997</v>
      </c>
      <c r="V178" s="58"/>
      <c r="W178" s="58"/>
      <c r="X178" s="58"/>
      <c r="Y178" s="81"/>
      <c r="Z178" s="58"/>
      <c r="AA178" s="58"/>
      <c r="AB178" s="58"/>
      <c r="AC178" s="58"/>
      <c r="AD178" s="49"/>
      <c r="AE178" s="58"/>
      <c r="AF178" s="58"/>
      <c r="AG178" s="58"/>
      <c r="AH178" s="58"/>
      <c r="AI178" s="49"/>
      <c r="AJ178" s="58"/>
      <c r="AK178" s="58"/>
      <c r="AL178" s="58"/>
      <c r="AM178" s="58"/>
      <c r="AN178" s="58"/>
      <c r="AO178" s="81"/>
      <c r="AP178" s="58"/>
      <c r="AQ178" s="58"/>
      <c r="AR178" s="58"/>
      <c r="AS178" s="58"/>
      <c r="AT178" s="58"/>
      <c r="AU178" s="58"/>
      <c r="AV178" s="49"/>
      <c r="AW178" s="58"/>
      <c r="AX178" s="58"/>
      <c r="AY178" s="58"/>
      <c r="AZ178" s="58"/>
      <c r="BA178" s="58"/>
      <c r="BB178" s="49"/>
      <c r="BC178" s="58"/>
      <c r="BD178" s="58"/>
      <c r="BE178" s="58"/>
      <c r="BF178" s="58"/>
      <c r="BG178" s="81"/>
      <c r="BH178" s="58"/>
      <c r="BI178" s="58"/>
      <c r="BJ178" s="58"/>
      <c r="BK178" s="58"/>
      <c r="BL178" s="81"/>
      <c r="BM178" s="58"/>
      <c r="BN178" s="58"/>
      <c r="BO178" s="58"/>
      <c r="BP178" s="58"/>
      <c r="BQ178" s="58"/>
      <c r="BR178" s="58"/>
      <c r="BS178" s="58"/>
      <c r="BT178" s="58"/>
      <c r="BU178" s="58"/>
      <c r="BV178" s="81"/>
      <c r="BW178" s="58"/>
      <c r="BX178" s="58"/>
      <c r="BY178" s="58"/>
      <c r="BZ178" s="58"/>
      <c r="CA178" s="58"/>
      <c r="CB178" s="58"/>
      <c r="CC178" s="49"/>
      <c r="CD178" s="58"/>
      <c r="CE178" s="58"/>
      <c r="CF178" s="58"/>
      <c r="CG178" s="58"/>
      <c r="CH178" s="81"/>
      <c r="CI178" s="58"/>
      <c r="CJ178" s="58"/>
      <c r="CK178" s="58"/>
      <c r="CL178" s="58"/>
      <c r="CM178" s="81"/>
      <c r="CN178" s="58"/>
      <c r="CO178" s="58"/>
      <c r="CP178" s="58"/>
      <c r="CQ178" s="58"/>
      <c r="CR178" s="81"/>
      <c r="CS178" s="58"/>
      <c r="CT178" s="58"/>
      <c r="CU178" s="58"/>
      <c r="CV178" s="58"/>
      <c r="CW178" s="81"/>
      <c r="CX178" s="58"/>
      <c r="CY178" s="58"/>
      <c r="CZ178" s="58"/>
      <c r="DA178" s="58"/>
      <c r="DB178" s="81"/>
      <c r="DC178" s="58"/>
      <c r="DD178" s="58"/>
      <c r="DE178" s="58"/>
      <c r="DF178" s="58"/>
      <c r="DG178" s="81"/>
      <c r="DH178" s="58"/>
      <c r="DI178" s="58"/>
      <c r="DJ178" s="58"/>
      <c r="DK178" s="58"/>
      <c r="DL178" s="49"/>
    </row>
    <row r="179" spans="1:116" s="92" customFormat="1" x14ac:dyDescent="0.25">
      <c r="A179" s="158"/>
      <c r="B179" s="174"/>
      <c r="C179" s="150"/>
      <c r="D179" s="150"/>
      <c r="E179" s="150"/>
      <c r="F179" s="171"/>
      <c r="G179" s="32" t="s">
        <v>234</v>
      </c>
      <c r="H179" s="33" t="s">
        <v>78</v>
      </c>
      <c r="I179" s="48"/>
      <c r="J179" s="49"/>
      <c r="K179" s="49"/>
      <c r="L179" s="49"/>
      <c r="M179" s="49"/>
      <c r="N179" s="49"/>
      <c r="O179" s="49"/>
      <c r="P179" s="58"/>
      <c r="Q179" s="58"/>
      <c r="R179" s="58"/>
      <c r="S179" s="58"/>
      <c r="T179" s="81"/>
      <c r="U179" s="58"/>
      <c r="V179" s="58"/>
      <c r="W179" s="58"/>
      <c r="X179" s="58"/>
      <c r="Y179" s="81"/>
      <c r="Z179" s="58"/>
      <c r="AA179" s="58"/>
      <c r="AB179" s="58"/>
      <c r="AC179" s="58"/>
      <c r="AD179" s="49"/>
      <c r="AE179" s="58"/>
      <c r="AF179" s="58"/>
      <c r="AG179" s="58"/>
      <c r="AH179" s="58"/>
      <c r="AI179" s="49"/>
      <c r="AJ179" s="58">
        <f>R178</f>
        <v>2.081064</v>
      </c>
      <c r="AK179" s="58">
        <f t="shared" ref="AK179:AM179" si="1291">S178</f>
        <v>2.081064</v>
      </c>
      <c r="AL179" s="58">
        <f t="shared" si="1291"/>
        <v>2.081064</v>
      </c>
      <c r="AM179" s="58">
        <f t="shared" si="1291"/>
        <v>48.369546999999997</v>
      </c>
      <c r="AN179" s="58">
        <v>48.369546999999997</v>
      </c>
      <c r="AO179" s="81">
        <v>48.369546999999997</v>
      </c>
      <c r="AP179" s="58">
        <v>48.369546999999997</v>
      </c>
      <c r="AQ179" s="58">
        <v>48.369546999999997</v>
      </c>
      <c r="AR179" s="58">
        <v>48.369546999999997</v>
      </c>
      <c r="AS179" s="58">
        <v>48.369546999999997</v>
      </c>
      <c r="AT179" s="58">
        <v>48.369546999999997</v>
      </c>
      <c r="AU179" s="58">
        <v>48.369546999999997</v>
      </c>
      <c r="AV179" s="49">
        <v>48.369546999999997</v>
      </c>
      <c r="AW179" s="58">
        <v>48.369546999999997</v>
      </c>
      <c r="AX179" s="58">
        <v>48.369546999999997</v>
      </c>
      <c r="AY179" s="58">
        <v>48.369546999999997</v>
      </c>
      <c r="AZ179" s="58">
        <v>48.369546999999997</v>
      </c>
      <c r="BA179" s="58">
        <v>48.369546999999997</v>
      </c>
      <c r="BB179" s="49">
        <v>48.369546999999997</v>
      </c>
      <c r="BC179" s="58">
        <v>48.369546999999997</v>
      </c>
      <c r="BD179" s="58">
        <v>48.369546999999997</v>
      </c>
      <c r="BE179" s="58">
        <v>48.369546999999997</v>
      </c>
      <c r="BF179" s="58">
        <v>48.369546999999997</v>
      </c>
      <c r="BG179" s="81">
        <v>48.369546999999997</v>
      </c>
      <c r="BH179" s="58">
        <v>48.369546999999997</v>
      </c>
      <c r="BI179" s="58">
        <v>48.369546999999997</v>
      </c>
      <c r="BJ179" s="58">
        <v>48.369546999999997</v>
      </c>
      <c r="BK179" s="58">
        <v>48.369546999999997</v>
      </c>
      <c r="BL179" s="81">
        <v>48.369546999999997</v>
      </c>
      <c r="BM179" s="58">
        <v>48.369546999999997</v>
      </c>
      <c r="BN179" s="58">
        <v>48.369546999999997</v>
      </c>
      <c r="BO179" s="58">
        <v>48.369546999999997</v>
      </c>
      <c r="BP179" s="58">
        <v>48.369546999999997</v>
      </c>
      <c r="BQ179" s="58">
        <v>48.369546999999997</v>
      </c>
      <c r="BR179" s="58">
        <v>48.369546999999997</v>
      </c>
      <c r="BS179" s="58">
        <v>48.369546999999997</v>
      </c>
      <c r="BT179" s="58">
        <v>48.369546999999997</v>
      </c>
      <c r="BU179" s="58">
        <v>48.369546999999997</v>
      </c>
      <c r="BV179" s="81">
        <v>48.369546999999997</v>
      </c>
      <c r="BW179" s="58">
        <v>48.369546999999997</v>
      </c>
      <c r="BX179" s="58">
        <v>48.369546999999997</v>
      </c>
      <c r="BY179" s="58">
        <v>48.369546999999997</v>
      </c>
      <c r="BZ179" s="58">
        <v>48.369546999999997</v>
      </c>
      <c r="CA179" s="58">
        <v>48.369546999999997</v>
      </c>
      <c r="CB179" s="58">
        <v>48.369546999999997</v>
      </c>
      <c r="CC179" s="49">
        <v>48.369546999999997</v>
      </c>
      <c r="CD179" s="58">
        <v>48.369546999999997</v>
      </c>
      <c r="CE179" s="58">
        <v>48.369546999999997</v>
      </c>
      <c r="CF179" s="58">
        <v>48.369546999999997</v>
      </c>
      <c r="CG179" s="58">
        <v>48.369546999999997</v>
      </c>
      <c r="CH179" s="81">
        <v>48.369546999999997</v>
      </c>
      <c r="CI179" s="58">
        <v>48.369546999999997</v>
      </c>
      <c r="CJ179" s="58">
        <v>48.369546999999997</v>
      </c>
      <c r="CK179" s="58">
        <v>48.369546999999997</v>
      </c>
      <c r="CL179" s="58">
        <v>48.369546999999997</v>
      </c>
      <c r="CM179" s="81">
        <v>48.369546999999997</v>
      </c>
      <c r="CN179" s="58">
        <v>48.369546999999997</v>
      </c>
      <c r="CO179" s="58">
        <v>48.369546999999997</v>
      </c>
      <c r="CP179" s="58">
        <v>48.369546999999997</v>
      </c>
      <c r="CQ179" s="58">
        <v>48.369546999999997</v>
      </c>
      <c r="CR179" s="81">
        <v>48.369546999999997</v>
      </c>
      <c r="CS179" s="58">
        <v>48.369546999999997</v>
      </c>
      <c r="CT179" s="58">
        <v>48.369546999999997</v>
      </c>
      <c r="CU179" s="58">
        <v>48.369546999999997</v>
      </c>
      <c r="CV179" s="58">
        <v>48.369546999999997</v>
      </c>
      <c r="CW179" s="81">
        <v>48.369546999999997</v>
      </c>
      <c r="CX179" s="58">
        <v>48.369546999999997</v>
      </c>
      <c r="CY179" s="58">
        <v>48.369546999999997</v>
      </c>
      <c r="CZ179" s="58">
        <v>48.369546999999997</v>
      </c>
      <c r="DA179" s="58">
        <v>48.369546999999997</v>
      </c>
      <c r="DB179" s="81">
        <v>48.369546999999997</v>
      </c>
      <c r="DC179" s="58">
        <v>48.369546999999997</v>
      </c>
      <c r="DD179" s="58">
        <v>48.369546999999997</v>
      </c>
      <c r="DE179" s="58">
        <v>48.369546999999997</v>
      </c>
      <c r="DF179" s="58">
        <v>48.369546999999997</v>
      </c>
      <c r="DG179" s="81">
        <v>48.369546999999997</v>
      </c>
      <c r="DH179" s="58">
        <v>48.369546999999997</v>
      </c>
      <c r="DI179" s="58">
        <v>48.369546999999997</v>
      </c>
      <c r="DJ179" s="58">
        <v>48.369546999999997</v>
      </c>
      <c r="DK179" s="58">
        <v>48.369546999999997</v>
      </c>
      <c r="DL179" s="49">
        <v>48.369546999999997</v>
      </c>
    </row>
    <row r="180" spans="1:116" s="92" customFormat="1" ht="15" customHeight="1" x14ac:dyDescent="0.25">
      <c r="A180" s="158"/>
      <c r="B180" s="174"/>
      <c r="C180" s="150"/>
      <c r="D180" s="150"/>
      <c r="E180" s="150"/>
      <c r="F180" s="171"/>
      <c r="G180" s="34"/>
      <c r="H180" s="35"/>
      <c r="I180" s="48"/>
      <c r="J180" s="49"/>
      <c r="K180" s="49"/>
      <c r="L180" s="49"/>
      <c r="M180" s="49"/>
      <c r="N180" s="49"/>
      <c r="O180" s="49"/>
      <c r="P180" s="58"/>
      <c r="Q180" s="58"/>
      <c r="R180" s="58"/>
      <c r="S180" s="58"/>
      <c r="T180" s="81"/>
      <c r="U180" s="58"/>
      <c r="V180" s="58"/>
      <c r="W180" s="58"/>
      <c r="X180" s="58"/>
      <c r="Y180" s="81"/>
      <c r="Z180" s="58"/>
      <c r="AA180" s="58"/>
      <c r="AB180" s="58"/>
      <c r="AC180" s="58"/>
      <c r="AD180" s="49"/>
      <c r="AE180" s="58"/>
      <c r="AF180" s="58"/>
      <c r="AG180" s="58"/>
      <c r="AH180" s="58"/>
      <c r="AI180" s="49"/>
      <c r="AJ180" s="58"/>
      <c r="AK180" s="58"/>
      <c r="AL180" s="58"/>
      <c r="AM180" s="58"/>
      <c r="AN180" s="58"/>
      <c r="AO180" s="81"/>
      <c r="AP180" s="58"/>
      <c r="AQ180" s="58"/>
      <c r="AR180" s="58"/>
      <c r="AS180" s="58"/>
      <c r="AT180" s="58"/>
      <c r="AU180" s="58"/>
      <c r="AV180" s="49"/>
      <c r="AW180" s="58"/>
      <c r="AX180" s="58"/>
      <c r="AY180" s="58"/>
      <c r="AZ180" s="58"/>
      <c r="BA180" s="58"/>
      <c r="BB180" s="49"/>
      <c r="BC180" s="58"/>
      <c r="BD180" s="58"/>
      <c r="BE180" s="58"/>
      <c r="BF180" s="58"/>
      <c r="BG180" s="81"/>
      <c r="BH180" s="58"/>
      <c r="BI180" s="58"/>
      <c r="BJ180" s="58"/>
      <c r="BK180" s="58"/>
      <c r="BL180" s="81"/>
      <c r="BM180" s="58"/>
      <c r="BN180" s="58"/>
      <c r="BO180" s="58"/>
      <c r="BP180" s="58"/>
      <c r="BQ180" s="58"/>
      <c r="BR180" s="58"/>
      <c r="BS180" s="58"/>
      <c r="BT180" s="58"/>
      <c r="BU180" s="58"/>
      <c r="BV180" s="81"/>
      <c r="BW180" s="58"/>
      <c r="BX180" s="58"/>
      <c r="BY180" s="58"/>
      <c r="BZ180" s="58"/>
      <c r="CA180" s="58"/>
      <c r="CB180" s="58"/>
      <c r="CC180" s="49"/>
      <c r="CD180" s="58"/>
      <c r="CE180" s="58"/>
      <c r="CF180" s="58"/>
      <c r="CG180" s="58"/>
      <c r="CH180" s="81"/>
      <c r="CI180" s="58"/>
      <c r="CJ180" s="58"/>
      <c r="CK180" s="58"/>
      <c r="CL180" s="58"/>
      <c r="CM180" s="81"/>
      <c r="CN180" s="58"/>
      <c r="CO180" s="58"/>
      <c r="CP180" s="58"/>
      <c r="CQ180" s="58"/>
      <c r="CR180" s="81"/>
      <c r="CS180" s="58"/>
      <c r="CT180" s="58"/>
      <c r="CU180" s="58"/>
      <c r="CV180" s="58"/>
      <c r="CW180" s="81"/>
      <c r="CX180" s="58"/>
      <c r="CY180" s="58"/>
      <c r="CZ180" s="58"/>
      <c r="DA180" s="58"/>
      <c r="DB180" s="81"/>
      <c r="DC180" s="58"/>
      <c r="DD180" s="58"/>
      <c r="DE180" s="58"/>
      <c r="DF180" s="58"/>
      <c r="DG180" s="81"/>
      <c r="DH180" s="58"/>
      <c r="DI180" s="58"/>
      <c r="DJ180" s="58"/>
      <c r="DK180" s="58"/>
      <c r="DL180" s="49"/>
    </row>
    <row r="181" spans="1:116" s="92" customFormat="1" ht="15" customHeight="1" x14ac:dyDescent="0.25">
      <c r="A181" s="158"/>
      <c r="B181" s="174"/>
      <c r="C181" s="150"/>
      <c r="D181" s="150"/>
      <c r="E181" s="150"/>
      <c r="F181" s="171"/>
      <c r="G181" s="34"/>
      <c r="H181" s="35"/>
      <c r="I181" s="48"/>
      <c r="J181" s="49"/>
      <c r="K181" s="49"/>
      <c r="L181" s="49"/>
      <c r="M181" s="49"/>
      <c r="N181" s="49"/>
      <c r="O181" s="49"/>
      <c r="P181" s="58"/>
      <c r="Q181" s="58"/>
      <c r="R181" s="58"/>
      <c r="S181" s="58"/>
      <c r="T181" s="81"/>
      <c r="U181" s="58"/>
      <c r="V181" s="58"/>
      <c r="W181" s="58"/>
      <c r="X181" s="58"/>
      <c r="Y181" s="81"/>
      <c r="Z181" s="58"/>
      <c r="AA181" s="58"/>
      <c r="AB181" s="58"/>
      <c r="AC181" s="58"/>
      <c r="AD181" s="49"/>
      <c r="AE181" s="58"/>
      <c r="AF181" s="58"/>
      <c r="AG181" s="58"/>
      <c r="AH181" s="58"/>
      <c r="AI181" s="49"/>
      <c r="AJ181" s="58"/>
      <c r="AK181" s="58"/>
      <c r="AL181" s="58"/>
      <c r="AM181" s="58"/>
      <c r="AN181" s="58"/>
      <c r="AO181" s="81"/>
      <c r="AP181" s="58"/>
      <c r="AQ181" s="58"/>
      <c r="AR181" s="58"/>
      <c r="AS181" s="58"/>
      <c r="AT181" s="58"/>
      <c r="AU181" s="58"/>
      <c r="AV181" s="49"/>
      <c r="AW181" s="58"/>
      <c r="AX181" s="58"/>
      <c r="AY181" s="58"/>
      <c r="AZ181" s="58"/>
      <c r="BA181" s="58"/>
      <c r="BB181" s="49"/>
      <c r="BC181" s="58"/>
      <c r="BD181" s="58"/>
      <c r="BE181" s="58"/>
      <c r="BF181" s="58"/>
      <c r="BG181" s="81"/>
      <c r="BH181" s="58"/>
      <c r="BI181" s="58"/>
      <c r="BJ181" s="58"/>
      <c r="BK181" s="58"/>
      <c r="BL181" s="81"/>
      <c r="BM181" s="58"/>
      <c r="BN181" s="58"/>
      <c r="BO181" s="58"/>
      <c r="BP181" s="58"/>
      <c r="BQ181" s="58"/>
      <c r="BR181" s="58"/>
      <c r="BS181" s="58"/>
      <c r="BT181" s="58"/>
      <c r="BU181" s="58"/>
      <c r="BV181" s="81"/>
      <c r="BW181" s="58"/>
      <c r="BX181" s="58"/>
      <c r="BY181" s="58"/>
      <c r="BZ181" s="58"/>
      <c r="CA181" s="58"/>
      <c r="CB181" s="58"/>
      <c r="CC181" s="49"/>
      <c r="CD181" s="58"/>
      <c r="CE181" s="58"/>
      <c r="CF181" s="58"/>
      <c r="CG181" s="58"/>
      <c r="CH181" s="81"/>
      <c r="CI181" s="58"/>
      <c r="CJ181" s="58"/>
      <c r="CK181" s="58"/>
      <c r="CL181" s="58"/>
      <c r="CM181" s="81"/>
      <c r="CN181" s="58"/>
      <c r="CO181" s="58"/>
      <c r="CP181" s="58"/>
      <c r="CQ181" s="58"/>
      <c r="CR181" s="81"/>
      <c r="CS181" s="58"/>
      <c r="CT181" s="58"/>
      <c r="CU181" s="58"/>
      <c r="CV181" s="58"/>
      <c r="CW181" s="81"/>
      <c r="CX181" s="58"/>
      <c r="CY181" s="58"/>
      <c r="CZ181" s="58"/>
      <c r="DA181" s="58"/>
      <c r="DB181" s="81"/>
      <c r="DC181" s="58"/>
      <c r="DD181" s="58"/>
      <c r="DE181" s="58"/>
      <c r="DF181" s="58"/>
      <c r="DG181" s="81"/>
      <c r="DH181" s="58"/>
      <c r="DI181" s="58"/>
      <c r="DJ181" s="58"/>
      <c r="DK181" s="58"/>
      <c r="DL181" s="49"/>
    </row>
    <row r="182" spans="1:116" s="92" customFormat="1" ht="15.75" customHeight="1" thickBot="1" x14ac:dyDescent="0.3">
      <c r="A182" s="159"/>
      <c r="B182" s="175"/>
      <c r="C182" s="151"/>
      <c r="D182" s="151"/>
      <c r="E182" s="151"/>
      <c r="F182" s="172"/>
      <c r="G182" s="69"/>
      <c r="H182" s="70"/>
      <c r="I182" s="51"/>
      <c r="J182" s="52"/>
      <c r="K182" s="52"/>
      <c r="L182" s="52"/>
      <c r="M182" s="52"/>
      <c r="N182" s="52"/>
      <c r="O182" s="52"/>
      <c r="P182" s="80"/>
      <c r="Q182" s="80"/>
      <c r="R182" s="80"/>
      <c r="S182" s="80"/>
      <c r="T182" s="79"/>
      <c r="U182" s="80"/>
      <c r="V182" s="80"/>
      <c r="W182" s="80"/>
      <c r="X182" s="80"/>
      <c r="Y182" s="79"/>
      <c r="Z182" s="80"/>
      <c r="AA182" s="80"/>
      <c r="AB182" s="80"/>
      <c r="AC182" s="80"/>
      <c r="AD182" s="52"/>
      <c r="AE182" s="80"/>
      <c r="AF182" s="80"/>
      <c r="AG182" s="80"/>
      <c r="AH182" s="80"/>
      <c r="AI182" s="52"/>
      <c r="AJ182" s="80"/>
      <c r="AK182" s="80"/>
      <c r="AL182" s="80"/>
      <c r="AM182" s="80"/>
      <c r="AN182" s="80"/>
      <c r="AO182" s="79"/>
      <c r="AP182" s="80"/>
      <c r="AQ182" s="80"/>
      <c r="AR182" s="80"/>
      <c r="AS182" s="80"/>
      <c r="AT182" s="80"/>
      <c r="AU182" s="80"/>
      <c r="AV182" s="52"/>
      <c r="AW182" s="80"/>
      <c r="AX182" s="80"/>
      <c r="AY182" s="80"/>
      <c r="AZ182" s="80"/>
      <c r="BA182" s="80"/>
      <c r="BB182" s="52"/>
      <c r="BC182" s="80"/>
      <c r="BD182" s="80"/>
      <c r="BE182" s="80"/>
      <c r="BF182" s="80"/>
      <c r="BG182" s="79"/>
      <c r="BH182" s="80"/>
      <c r="BI182" s="80"/>
      <c r="BJ182" s="80"/>
      <c r="BK182" s="80"/>
      <c r="BL182" s="79"/>
      <c r="BM182" s="80"/>
      <c r="BN182" s="80"/>
      <c r="BO182" s="80"/>
      <c r="BP182" s="80"/>
      <c r="BQ182" s="80"/>
      <c r="BR182" s="80"/>
      <c r="BS182" s="80"/>
      <c r="BT182" s="80"/>
      <c r="BU182" s="80"/>
      <c r="BV182" s="79"/>
      <c r="BW182" s="80"/>
      <c r="BX182" s="80"/>
      <c r="BY182" s="80"/>
      <c r="BZ182" s="80"/>
      <c r="CA182" s="80"/>
      <c r="CB182" s="80"/>
      <c r="CC182" s="52"/>
      <c r="CD182" s="80"/>
      <c r="CE182" s="80"/>
      <c r="CF182" s="80"/>
      <c r="CG182" s="80"/>
      <c r="CH182" s="79"/>
      <c r="CI182" s="80"/>
      <c r="CJ182" s="80"/>
      <c r="CK182" s="80"/>
      <c r="CL182" s="80"/>
      <c r="CM182" s="79"/>
      <c r="CN182" s="80"/>
      <c r="CO182" s="80"/>
      <c r="CP182" s="80"/>
      <c r="CQ182" s="80"/>
      <c r="CR182" s="79"/>
      <c r="CS182" s="80"/>
      <c r="CT182" s="80"/>
      <c r="CU182" s="80"/>
      <c r="CV182" s="80"/>
      <c r="CW182" s="79"/>
      <c r="CX182" s="80"/>
      <c r="CY182" s="80"/>
      <c r="CZ182" s="80"/>
      <c r="DA182" s="80"/>
      <c r="DB182" s="79"/>
      <c r="DC182" s="80"/>
      <c r="DD182" s="80"/>
      <c r="DE182" s="80"/>
      <c r="DF182" s="80"/>
      <c r="DG182" s="79"/>
      <c r="DH182" s="80"/>
      <c r="DI182" s="80"/>
      <c r="DJ182" s="80"/>
      <c r="DK182" s="80"/>
      <c r="DL182" s="52"/>
    </row>
    <row r="183" spans="1:116" s="96" customFormat="1" ht="15" customHeight="1" x14ac:dyDescent="0.25">
      <c r="A183" s="146" t="s">
        <v>12</v>
      </c>
      <c r="B183" s="137" t="s">
        <v>111</v>
      </c>
      <c r="C183" s="140">
        <f>SUM(E183:E193)</f>
        <v>74.8693896825</v>
      </c>
      <c r="D183" s="149" t="s">
        <v>216</v>
      </c>
      <c r="E183" s="149">
        <v>74.8693896825</v>
      </c>
      <c r="F183" s="143" t="s">
        <v>13</v>
      </c>
      <c r="G183" s="38" t="s">
        <v>124</v>
      </c>
      <c r="H183" s="39"/>
      <c r="I183" s="86"/>
      <c r="J183" s="55"/>
      <c r="K183" s="55"/>
      <c r="L183" s="55"/>
      <c r="M183" s="55"/>
      <c r="N183" s="55"/>
      <c r="O183" s="55"/>
      <c r="P183" s="55"/>
      <c r="Q183" s="55"/>
      <c r="R183" s="55"/>
      <c r="S183" s="55"/>
      <c r="T183" s="55"/>
      <c r="U183" s="55"/>
      <c r="V183" s="55"/>
      <c r="W183" s="55"/>
      <c r="X183" s="55"/>
      <c r="Y183" s="55"/>
      <c r="Z183" s="55"/>
      <c r="AA183" s="55"/>
      <c r="AB183" s="55"/>
      <c r="AC183" s="55"/>
      <c r="AD183" s="55">
        <v>44.103589999999997</v>
      </c>
      <c r="AE183" s="55"/>
      <c r="AF183" s="55"/>
      <c r="AG183" s="55"/>
      <c r="AH183" s="55"/>
      <c r="AI183" s="55">
        <v>0</v>
      </c>
      <c r="AJ183" s="55"/>
      <c r="AK183" s="55"/>
      <c r="AL183" s="55"/>
      <c r="AM183" s="55"/>
      <c r="AN183" s="55"/>
      <c r="AO183" s="55">
        <v>0</v>
      </c>
      <c r="AP183" s="55"/>
      <c r="AQ183" s="55"/>
      <c r="AR183" s="55"/>
      <c r="AS183" s="55"/>
      <c r="AT183" s="55"/>
      <c r="AU183" s="55"/>
      <c r="AV183" s="55">
        <v>0</v>
      </c>
      <c r="AW183" s="55"/>
      <c r="AX183" s="55"/>
      <c r="AY183" s="55"/>
      <c r="AZ183" s="55"/>
      <c r="BA183" s="55"/>
      <c r="BB183" s="55">
        <v>0</v>
      </c>
      <c r="BC183" s="55"/>
      <c r="BD183" s="55"/>
      <c r="BE183" s="55"/>
      <c r="BF183" s="55"/>
      <c r="BG183" s="55">
        <v>0</v>
      </c>
      <c r="BH183" s="55"/>
      <c r="BI183" s="55"/>
      <c r="BJ183" s="55"/>
      <c r="BK183" s="55"/>
      <c r="BL183" s="55">
        <v>0</v>
      </c>
      <c r="BM183" s="55"/>
      <c r="BN183" s="55"/>
      <c r="BO183" s="55"/>
      <c r="BP183" s="55"/>
      <c r="BQ183" s="55"/>
      <c r="BR183" s="55"/>
      <c r="BS183" s="55"/>
      <c r="BT183" s="55"/>
      <c r="BU183" s="55"/>
      <c r="BV183" s="55">
        <v>0</v>
      </c>
      <c r="BW183" s="55"/>
      <c r="BX183" s="55"/>
      <c r="BY183" s="55"/>
      <c r="BZ183" s="55"/>
      <c r="CA183" s="55"/>
      <c r="CB183" s="55"/>
      <c r="CC183" s="55">
        <v>30.765799682500003</v>
      </c>
      <c r="CD183" s="55"/>
      <c r="CE183" s="55"/>
      <c r="CF183" s="55"/>
      <c r="CG183" s="55"/>
      <c r="CH183" s="55"/>
      <c r="CI183" s="55"/>
      <c r="CJ183" s="55"/>
      <c r="CK183" s="55"/>
      <c r="CL183" s="55"/>
      <c r="CM183" s="55"/>
      <c r="CN183" s="55"/>
      <c r="CO183" s="55"/>
      <c r="CP183" s="55"/>
      <c r="CQ183" s="55"/>
      <c r="CR183" s="55"/>
      <c r="CS183" s="55"/>
      <c r="CT183" s="55"/>
      <c r="CU183" s="55"/>
      <c r="CV183" s="55"/>
      <c r="CW183" s="55"/>
      <c r="CX183" s="55"/>
      <c r="CY183" s="55"/>
      <c r="CZ183" s="55"/>
      <c r="DA183" s="55"/>
      <c r="DB183" s="55"/>
      <c r="DC183" s="55"/>
      <c r="DD183" s="55"/>
      <c r="DE183" s="55"/>
      <c r="DF183" s="55"/>
      <c r="DG183" s="97"/>
      <c r="DH183" s="55"/>
      <c r="DI183" s="55"/>
      <c r="DJ183" s="55"/>
      <c r="DK183" s="55"/>
      <c r="DL183" s="98"/>
    </row>
    <row r="184" spans="1:116" s="96" customFormat="1" x14ac:dyDescent="0.25">
      <c r="A184" s="147"/>
      <c r="B184" s="138"/>
      <c r="C184" s="141"/>
      <c r="D184" s="150"/>
      <c r="E184" s="150"/>
      <c r="F184" s="144"/>
      <c r="G184" s="26" t="s">
        <v>123</v>
      </c>
      <c r="H184" s="27" t="s">
        <v>53</v>
      </c>
      <c r="I184" s="48"/>
      <c r="J184" s="58"/>
      <c r="K184" s="58"/>
      <c r="L184" s="58"/>
      <c r="M184" s="58"/>
      <c r="N184" s="58"/>
      <c r="O184" s="58"/>
      <c r="P184" s="58"/>
      <c r="Q184" s="58"/>
      <c r="R184" s="58"/>
      <c r="S184" s="58"/>
      <c r="T184" s="58"/>
      <c r="U184" s="58"/>
      <c r="V184" s="58"/>
      <c r="W184" s="58"/>
      <c r="X184" s="58"/>
      <c r="Y184" s="58"/>
      <c r="Z184" s="58"/>
      <c r="AA184" s="58"/>
      <c r="AB184" s="58"/>
      <c r="AC184" s="58"/>
      <c r="AD184" s="58">
        <f>AD183+AC184</f>
        <v>44.103589999999997</v>
      </c>
      <c r="AE184" s="58">
        <f t="shared" ref="AE184:CC184" si="1292">AE183+AD184</f>
        <v>44.103589999999997</v>
      </c>
      <c r="AF184" s="58">
        <f t="shared" si="1292"/>
        <v>44.103589999999997</v>
      </c>
      <c r="AG184" s="58">
        <f t="shared" si="1292"/>
        <v>44.103589999999997</v>
      </c>
      <c r="AH184" s="58">
        <f t="shared" si="1292"/>
        <v>44.103589999999997</v>
      </c>
      <c r="AI184" s="58">
        <f t="shared" si="1292"/>
        <v>44.103589999999997</v>
      </c>
      <c r="AJ184" s="58">
        <f t="shared" si="1292"/>
        <v>44.103589999999997</v>
      </c>
      <c r="AK184" s="58">
        <f t="shared" si="1292"/>
        <v>44.103589999999997</v>
      </c>
      <c r="AL184" s="58">
        <f t="shared" si="1292"/>
        <v>44.103589999999997</v>
      </c>
      <c r="AM184" s="58">
        <f t="shared" si="1292"/>
        <v>44.103589999999997</v>
      </c>
      <c r="AN184" s="58">
        <f t="shared" si="1292"/>
        <v>44.103589999999997</v>
      </c>
      <c r="AO184" s="58">
        <f t="shared" si="1292"/>
        <v>44.103589999999997</v>
      </c>
      <c r="AP184" s="58">
        <f t="shared" si="1292"/>
        <v>44.103589999999997</v>
      </c>
      <c r="AQ184" s="58">
        <f t="shared" si="1292"/>
        <v>44.103589999999997</v>
      </c>
      <c r="AR184" s="58">
        <f t="shared" si="1292"/>
        <v>44.103589999999997</v>
      </c>
      <c r="AS184" s="58">
        <f t="shared" si="1292"/>
        <v>44.103589999999997</v>
      </c>
      <c r="AT184" s="58">
        <f t="shared" si="1292"/>
        <v>44.103589999999997</v>
      </c>
      <c r="AU184" s="58">
        <f t="shared" si="1292"/>
        <v>44.103589999999997</v>
      </c>
      <c r="AV184" s="58">
        <f t="shared" si="1292"/>
        <v>44.103589999999997</v>
      </c>
      <c r="AW184" s="58">
        <f t="shared" si="1292"/>
        <v>44.103589999999997</v>
      </c>
      <c r="AX184" s="58">
        <f t="shared" si="1292"/>
        <v>44.103589999999997</v>
      </c>
      <c r="AY184" s="58">
        <f t="shared" si="1292"/>
        <v>44.103589999999997</v>
      </c>
      <c r="AZ184" s="58">
        <f t="shared" si="1292"/>
        <v>44.103589999999997</v>
      </c>
      <c r="BA184" s="58">
        <f t="shared" si="1292"/>
        <v>44.103589999999997</v>
      </c>
      <c r="BB184" s="58">
        <f t="shared" si="1292"/>
        <v>44.103589999999997</v>
      </c>
      <c r="BC184" s="58">
        <f t="shared" si="1292"/>
        <v>44.103589999999997</v>
      </c>
      <c r="BD184" s="58">
        <f t="shared" si="1292"/>
        <v>44.103589999999997</v>
      </c>
      <c r="BE184" s="58">
        <f t="shared" si="1292"/>
        <v>44.103589999999997</v>
      </c>
      <c r="BF184" s="58">
        <f t="shared" si="1292"/>
        <v>44.103589999999997</v>
      </c>
      <c r="BG184" s="58">
        <f t="shared" si="1292"/>
        <v>44.103589999999997</v>
      </c>
      <c r="BH184" s="58">
        <f t="shared" si="1292"/>
        <v>44.103589999999997</v>
      </c>
      <c r="BI184" s="58">
        <f t="shared" si="1292"/>
        <v>44.103589999999997</v>
      </c>
      <c r="BJ184" s="58">
        <f t="shared" si="1292"/>
        <v>44.103589999999997</v>
      </c>
      <c r="BK184" s="58">
        <f t="shared" si="1292"/>
        <v>44.103589999999997</v>
      </c>
      <c r="BL184" s="58">
        <f t="shared" si="1292"/>
        <v>44.103589999999997</v>
      </c>
      <c r="BM184" s="58">
        <f t="shared" si="1292"/>
        <v>44.103589999999997</v>
      </c>
      <c r="BN184" s="58">
        <f t="shared" si="1292"/>
        <v>44.103589999999997</v>
      </c>
      <c r="BO184" s="58">
        <f t="shared" si="1292"/>
        <v>44.103589999999997</v>
      </c>
      <c r="BP184" s="58">
        <f t="shared" si="1292"/>
        <v>44.103589999999997</v>
      </c>
      <c r="BQ184" s="58">
        <f t="shared" si="1292"/>
        <v>44.103589999999997</v>
      </c>
      <c r="BR184" s="58">
        <f t="shared" si="1292"/>
        <v>44.103589999999997</v>
      </c>
      <c r="BS184" s="58">
        <f t="shared" si="1292"/>
        <v>44.103589999999997</v>
      </c>
      <c r="BT184" s="58">
        <f t="shared" si="1292"/>
        <v>44.103589999999997</v>
      </c>
      <c r="BU184" s="58">
        <f t="shared" si="1292"/>
        <v>44.103589999999997</v>
      </c>
      <c r="BV184" s="58">
        <f t="shared" si="1292"/>
        <v>44.103589999999997</v>
      </c>
      <c r="BW184" s="58">
        <f t="shared" si="1292"/>
        <v>44.103589999999997</v>
      </c>
      <c r="BX184" s="58">
        <f t="shared" si="1292"/>
        <v>44.103589999999997</v>
      </c>
      <c r="BY184" s="58">
        <f t="shared" si="1292"/>
        <v>44.103589999999997</v>
      </c>
      <c r="BZ184" s="58">
        <f t="shared" si="1292"/>
        <v>44.103589999999997</v>
      </c>
      <c r="CA184" s="58">
        <f t="shared" si="1292"/>
        <v>44.103589999999997</v>
      </c>
      <c r="CB184" s="58">
        <f t="shared" si="1292"/>
        <v>44.103589999999997</v>
      </c>
      <c r="CC184" s="58">
        <f t="shared" si="1292"/>
        <v>74.8693896825</v>
      </c>
      <c r="CD184" s="58"/>
      <c r="CE184" s="58"/>
      <c r="CF184" s="58"/>
      <c r="CG184" s="58"/>
      <c r="CH184" s="58"/>
      <c r="CI184" s="58"/>
      <c r="CJ184" s="58"/>
      <c r="CK184" s="58"/>
      <c r="CL184" s="58"/>
      <c r="CM184" s="58"/>
      <c r="CN184" s="58"/>
      <c r="CO184" s="58"/>
      <c r="CP184" s="58"/>
      <c r="CQ184" s="58"/>
      <c r="CR184" s="58"/>
      <c r="CS184" s="58"/>
      <c r="CT184" s="58"/>
      <c r="CU184" s="58"/>
      <c r="CV184" s="58"/>
      <c r="CW184" s="58"/>
      <c r="CX184" s="58"/>
      <c r="CY184" s="58"/>
      <c r="CZ184" s="58"/>
      <c r="DA184" s="58"/>
      <c r="DB184" s="58"/>
      <c r="DC184" s="58"/>
      <c r="DD184" s="58"/>
      <c r="DE184" s="58"/>
      <c r="DF184" s="58"/>
      <c r="DG184" s="81"/>
      <c r="DH184" s="58"/>
      <c r="DI184" s="58"/>
      <c r="DJ184" s="58"/>
      <c r="DK184" s="58"/>
      <c r="DL184" s="49"/>
    </row>
    <row r="185" spans="1:116" s="92" customFormat="1" x14ac:dyDescent="0.25">
      <c r="A185" s="147"/>
      <c r="B185" s="138"/>
      <c r="C185" s="141"/>
      <c r="D185" s="150"/>
      <c r="E185" s="150"/>
      <c r="F185" s="144"/>
      <c r="G185" s="28" t="s">
        <v>239</v>
      </c>
      <c r="H185" s="29" t="s">
        <v>120</v>
      </c>
      <c r="I185" s="48"/>
      <c r="J185" s="49"/>
      <c r="K185" s="49"/>
      <c r="L185" s="49"/>
      <c r="M185" s="49"/>
      <c r="N185" s="49"/>
      <c r="O185" s="49"/>
      <c r="P185" s="58"/>
      <c r="Q185" s="58"/>
      <c r="R185" s="58"/>
      <c r="S185" s="58"/>
      <c r="T185" s="81"/>
      <c r="U185" s="58"/>
      <c r="V185" s="58"/>
      <c r="W185" s="58"/>
      <c r="X185" s="58"/>
      <c r="Y185" s="81"/>
      <c r="Z185" s="58"/>
      <c r="AA185" s="58"/>
      <c r="AB185" s="58"/>
      <c r="AC185" s="58"/>
      <c r="AD185" s="49"/>
      <c r="AE185" s="58"/>
      <c r="AF185" s="58">
        <f>AD184</f>
        <v>44.103589999999997</v>
      </c>
      <c r="AG185" s="58">
        <f t="shared" ref="AG185:CE185" si="1293">AE184</f>
        <v>44.103589999999997</v>
      </c>
      <c r="AH185" s="58">
        <f t="shared" si="1293"/>
        <v>44.103589999999997</v>
      </c>
      <c r="AI185" s="49">
        <f t="shared" si="1293"/>
        <v>44.103589999999997</v>
      </c>
      <c r="AJ185" s="58">
        <f t="shared" si="1293"/>
        <v>44.103589999999997</v>
      </c>
      <c r="AK185" s="58">
        <f t="shared" si="1293"/>
        <v>44.103589999999997</v>
      </c>
      <c r="AL185" s="58">
        <f t="shared" si="1293"/>
        <v>44.103589999999997</v>
      </c>
      <c r="AM185" s="58">
        <f t="shared" si="1293"/>
        <v>44.103589999999997</v>
      </c>
      <c r="AN185" s="58">
        <f t="shared" si="1293"/>
        <v>44.103589999999997</v>
      </c>
      <c r="AO185" s="81">
        <f t="shared" si="1293"/>
        <v>44.103589999999997</v>
      </c>
      <c r="AP185" s="58">
        <f t="shared" si="1293"/>
        <v>44.103589999999997</v>
      </c>
      <c r="AQ185" s="58">
        <f t="shared" si="1293"/>
        <v>44.103589999999997</v>
      </c>
      <c r="AR185" s="58">
        <f t="shared" si="1293"/>
        <v>44.103589999999997</v>
      </c>
      <c r="AS185" s="58">
        <f t="shared" si="1293"/>
        <v>44.103589999999997</v>
      </c>
      <c r="AT185" s="58">
        <f t="shared" si="1293"/>
        <v>44.103589999999997</v>
      </c>
      <c r="AU185" s="58">
        <f t="shared" si="1293"/>
        <v>44.103589999999997</v>
      </c>
      <c r="AV185" s="49">
        <f t="shared" si="1293"/>
        <v>44.103589999999997</v>
      </c>
      <c r="AW185" s="58">
        <f t="shared" si="1293"/>
        <v>44.103589999999997</v>
      </c>
      <c r="AX185" s="58">
        <f t="shared" si="1293"/>
        <v>44.103589999999997</v>
      </c>
      <c r="AY185" s="58">
        <f t="shared" si="1293"/>
        <v>44.103589999999997</v>
      </c>
      <c r="AZ185" s="58">
        <f t="shared" si="1293"/>
        <v>44.103589999999997</v>
      </c>
      <c r="BA185" s="58">
        <f t="shared" si="1293"/>
        <v>44.103589999999997</v>
      </c>
      <c r="BB185" s="49">
        <f t="shared" si="1293"/>
        <v>44.103589999999997</v>
      </c>
      <c r="BC185" s="58">
        <f t="shared" si="1293"/>
        <v>44.103589999999997</v>
      </c>
      <c r="BD185" s="58">
        <f t="shared" si="1293"/>
        <v>44.103589999999997</v>
      </c>
      <c r="BE185" s="58">
        <f t="shared" si="1293"/>
        <v>44.103589999999997</v>
      </c>
      <c r="BF185" s="58">
        <f t="shared" si="1293"/>
        <v>44.103589999999997</v>
      </c>
      <c r="BG185" s="81">
        <f t="shared" si="1293"/>
        <v>44.103589999999997</v>
      </c>
      <c r="BH185" s="58">
        <f t="shared" si="1293"/>
        <v>44.103589999999997</v>
      </c>
      <c r="BI185" s="58">
        <f t="shared" si="1293"/>
        <v>44.103589999999997</v>
      </c>
      <c r="BJ185" s="58">
        <f t="shared" si="1293"/>
        <v>44.103589999999997</v>
      </c>
      <c r="BK185" s="58">
        <f t="shared" si="1293"/>
        <v>44.103589999999997</v>
      </c>
      <c r="BL185" s="81">
        <f t="shared" si="1293"/>
        <v>44.103589999999997</v>
      </c>
      <c r="BM185" s="58">
        <f t="shared" si="1293"/>
        <v>44.103589999999997</v>
      </c>
      <c r="BN185" s="58">
        <f t="shared" si="1293"/>
        <v>44.103589999999997</v>
      </c>
      <c r="BO185" s="58">
        <f t="shared" si="1293"/>
        <v>44.103589999999997</v>
      </c>
      <c r="BP185" s="58">
        <f t="shared" si="1293"/>
        <v>44.103589999999997</v>
      </c>
      <c r="BQ185" s="58">
        <f t="shared" si="1293"/>
        <v>44.103589999999997</v>
      </c>
      <c r="BR185" s="58">
        <f t="shared" si="1293"/>
        <v>44.103589999999997</v>
      </c>
      <c r="BS185" s="58">
        <f t="shared" si="1293"/>
        <v>44.103589999999997</v>
      </c>
      <c r="BT185" s="58">
        <f t="shared" si="1293"/>
        <v>44.103589999999997</v>
      </c>
      <c r="BU185" s="58">
        <f t="shared" si="1293"/>
        <v>44.103589999999997</v>
      </c>
      <c r="BV185" s="81">
        <f t="shared" si="1293"/>
        <v>44.103589999999997</v>
      </c>
      <c r="BW185" s="58">
        <f t="shared" si="1293"/>
        <v>44.103589999999997</v>
      </c>
      <c r="BX185" s="58">
        <f t="shared" si="1293"/>
        <v>44.103589999999997</v>
      </c>
      <c r="BY185" s="58">
        <f t="shared" si="1293"/>
        <v>44.103589999999997</v>
      </c>
      <c r="BZ185" s="58">
        <f t="shared" si="1293"/>
        <v>44.103589999999997</v>
      </c>
      <c r="CA185" s="58">
        <f t="shared" si="1293"/>
        <v>44.103589999999997</v>
      </c>
      <c r="CB185" s="58">
        <f t="shared" si="1293"/>
        <v>44.103589999999997</v>
      </c>
      <c r="CC185" s="49">
        <f t="shared" si="1293"/>
        <v>44.103589999999997</v>
      </c>
      <c r="CD185" s="58">
        <f t="shared" si="1293"/>
        <v>44.103589999999997</v>
      </c>
      <c r="CE185" s="58">
        <f t="shared" si="1293"/>
        <v>74.8693896825</v>
      </c>
      <c r="CF185" s="58">
        <v>74.8693896825</v>
      </c>
      <c r="CG185" s="58">
        <v>74.8693896825</v>
      </c>
      <c r="CH185" s="81">
        <v>74.8693896825</v>
      </c>
      <c r="CI185" s="58"/>
      <c r="CJ185" s="58"/>
      <c r="CK185" s="58"/>
      <c r="CL185" s="58"/>
      <c r="CM185" s="81"/>
      <c r="CN185" s="58"/>
      <c r="CO185" s="58"/>
      <c r="CP185" s="58"/>
      <c r="CQ185" s="58"/>
      <c r="CR185" s="81"/>
      <c r="CS185" s="58"/>
      <c r="CT185" s="58"/>
      <c r="CU185" s="58"/>
      <c r="CV185" s="58"/>
      <c r="CW185" s="81"/>
      <c r="CX185" s="58"/>
      <c r="CY185" s="58"/>
      <c r="CZ185" s="58"/>
      <c r="DA185" s="58"/>
      <c r="DB185" s="81"/>
      <c r="DC185" s="58"/>
      <c r="DD185" s="58"/>
      <c r="DE185" s="58"/>
      <c r="DF185" s="58"/>
      <c r="DG185" s="81"/>
      <c r="DH185" s="58"/>
      <c r="DI185" s="58"/>
      <c r="DJ185" s="58"/>
      <c r="DK185" s="58"/>
      <c r="DL185" s="49"/>
    </row>
    <row r="186" spans="1:116" s="92" customFormat="1" x14ac:dyDescent="0.25">
      <c r="A186" s="147"/>
      <c r="B186" s="138"/>
      <c r="C186" s="141"/>
      <c r="D186" s="150"/>
      <c r="E186" s="150"/>
      <c r="F186" s="144"/>
      <c r="G186" s="28" t="s">
        <v>240</v>
      </c>
      <c r="H186" s="29" t="s">
        <v>121</v>
      </c>
      <c r="I186" s="48"/>
      <c r="J186" s="49"/>
      <c r="K186" s="49"/>
      <c r="L186" s="49"/>
      <c r="M186" s="49"/>
      <c r="N186" s="49"/>
      <c r="O186" s="49"/>
      <c r="P186" s="58"/>
      <c r="Q186" s="58"/>
      <c r="R186" s="58"/>
      <c r="S186" s="58"/>
      <c r="T186" s="81"/>
      <c r="U186" s="58"/>
      <c r="V186" s="58"/>
      <c r="W186" s="58"/>
      <c r="X186" s="58"/>
      <c r="Y186" s="81"/>
      <c r="Z186" s="58"/>
      <c r="AA186" s="58"/>
      <c r="AB186" s="58"/>
      <c r="AC186" s="58"/>
      <c r="AD186" s="49"/>
      <c r="AE186" s="58"/>
      <c r="AF186" s="58"/>
      <c r="AG186" s="58">
        <f t="shared" ref="AG186:CF186" si="1294">AF185</f>
        <v>44.103589999999997</v>
      </c>
      <c r="AH186" s="58">
        <f t="shared" si="1294"/>
        <v>44.103589999999997</v>
      </c>
      <c r="AI186" s="49">
        <f t="shared" si="1294"/>
        <v>44.103589999999997</v>
      </c>
      <c r="AJ186" s="58">
        <f t="shared" si="1294"/>
        <v>44.103589999999997</v>
      </c>
      <c r="AK186" s="58">
        <f t="shared" si="1294"/>
        <v>44.103589999999997</v>
      </c>
      <c r="AL186" s="58">
        <f t="shared" si="1294"/>
        <v>44.103589999999997</v>
      </c>
      <c r="AM186" s="58">
        <f t="shared" si="1294"/>
        <v>44.103589999999997</v>
      </c>
      <c r="AN186" s="58">
        <f t="shared" si="1294"/>
        <v>44.103589999999997</v>
      </c>
      <c r="AO186" s="81">
        <f t="shared" si="1294"/>
        <v>44.103589999999997</v>
      </c>
      <c r="AP186" s="58">
        <f t="shared" si="1294"/>
        <v>44.103589999999997</v>
      </c>
      <c r="AQ186" s="58">
        <f t="shared" si="1294"/>
        <v>44.103589999999997</v>
      </c>
      <c r="AR186" s="58">
        <f t="shared" si="1294"/>
        <v>44.103589999999997</v>
      </c>
      <c r="AS186" s="58">
        <f t="shared" si="1294"/>
        <v>44.103589999999997</v>
      </c>
      <c r="AT186" s="58">
        <f t="shared" si="1294"/>
        <v>44.103589999999997</v>
      </c>
      <c r="AU186" s="58">
        <f t="shared" si="1294"/>
        <v>44.103589999999997</v>
      </c>
      <c r="AV186" s="49">
        <f t="shared" si="1294"/>
        <v>44.103589999999997</v>
      </c>
      <c r="AW186" s="58">
        <f t="shared" si="1294"/>
        <v>44.103589999999997</v>
      </c>
      <c r="AX186" s="58">
        <f t="shared" si="1294"/>
        <v>44.103589999999997</v>
      </c>
      <c r="AY186" s="58">
        <f t="shared" si="1294"/>
        <v>44.103589999999997</v>
      </c>
      <c r="AZ186" s="58">
        <f t="shared" si="1294"/>
        <v>44.103589999999997</v>
      </c>
      <c r="BA186" s="58">
        <f t="shared" si="1294"/>
        <v>44.103589999999997</v>
      </c>
      <c r="BB186" s="49">
        <f t="shared" si="1294"/>
        <v>44.103589999999997</v>
      </c>
      <c r="BC186" s="58">
        <f t="shared" si="1294"/>
        <v>44.103589999999997</v>
      </c>
      <c r="BD186" s="58">
        <f t="shared" si="1294"/>
        <v>44.103589999999997</v>
      </c>
      <c r="BE186" s="58">
        <f t="shared" si="1294"/>
        <v>44.103589999999997</v>
      </c>
      <c r="BF186" s="58">
        <f t="shared" si="1294"/>
        <v>44.103589999999997</v>
      </c>
      <c r="BG186" s="81">
        <f t="shared" si="1294"/>
        <v>44.103589999999997</v>
      </c>
      <c r="BH186" s="58">
        <f t="shared" si="1294"/>
        <v>44.103589999999997</v>
      </c>
      <c r="BI186" s="58">
        <f t="shared" si="1294"/>
        <v>44.103589999999997</v>
      </c>
      <c r="BJ186" s="58">
        <f t="shared" si="1294"/>
        <v>44.103589999999997</v>
      </c>
      <c r="BK186" s="58">
        <f t="shared" si="1294"/>
        <v>44.103589999999997</v>
      </c>
      <c r="BL186" s="81">
        <f t="shared" si="1294"/>
        <v>44.103589999999997</v>
      </c>
      <c r="BM186" s="58">
        <f t="shared" si="1294"/>
        <v>44.103589999999997</v>
      </c>
      <c r="BN186" s="58">
        <f t="shared" si="1294"/>
        <v>44.103589999999997</v>
      </c>
      <c r="BO186" s="58">
        <f t="shared" si="1294"/>
        <v>44.103589999999997</v>
      </c>
      <c r="BP186" s="58">
        <f t="shared" si="1294"/>
        <v>44.103589999999997</v>
      </c>
      <c r="BQ186" s="58">
        <f t="shared" si="1294"/>
        <v>44.103589999999997</v>
      </c>
      <c r="BR186" s="58">
        <f t="shared" si="1294"/>
        <v>44.103589999999997</v>
      </c>
      <c r="BS186" s="58">
        <f t="shared" si="1294"/>
        <v>44.103589999999997</v>
      </c>
      <c r="BT186" s="58">
        <f t="shared" si="1294"/>
        <v>44.103589999999997</v>
      </c>
      <c r="BU186" s="58">
        <f t="shared" si="1294"/>
        <v>44.103589999999997</v>
      </c>
      <c r="BV186" s="81">
        <f t="shared" si="1294"/>
        <v>44.103589999999997</v>
      </c>
      <c r="BW186" s="58">
        <f t="shared" si="1294"/>
        <v>44.103589999999997</v>
      </c>
      <c r="BX186" s="58">
        <f t="shared" si="1294"/>
        <v>44.103589999999997</v>
      </c>
      <c r="BY186" s="58">
        <f t="shared" si="1294"/>
        <v>44.103589999999997</v>
      </c>
      <c r="BZ186" s="58">
        <f t="shared" si="1294"/>
        <v>44.103589999999997</v>
      </c>
      <c r="CA186" s="58">
        <f t="shared" si="1294"/>
        <v>44.103589999999997</v>
      </c>
      <c r="CB186" s="58">
        <f t="shared" si="1294"/>
        <v>44.103589999999997</v>
      </c>
      <c r="CC186" s="49">
        <f t="shared" si="1294"/>
        <v>44.103589999999997</v>
      </c>
      <c r="CD186" s="58">
        <f t="shared" si="1294"/>
        <v>44.103589999999997</v>
      </c>
      <c r="CE186" s="58">
        <f t="shared" si="1294"/>
        <v>44.103589999999997</v>
      </c>
      <c r="CF186" s="58">
        <f t="shared" si="1294"/>
        <v>74.8693896825</v>
      </c>
      <c r="CG186" s="58">
        <v>74.8693896825</v>
      </c>
      <c r="CH186" s="81">
        <v>74.8693896825</v>
      </c>
      <c r="CI186" s="58"/>
      <c r="CJ186" s="58"/>
      <c r="CK186" s="58"/>
      <c r="CL186" s="58"/>
      <c r="CM186" s="81"/>
      <c r="CN186" s="58"/>
      <c r="CO186" s="58"/>
      <c r="CP186" s="58"/>
      <c r="CQ186" s="58"/>
      <c r="CR186" s="81"/>
      <c r="CS186" s="58"/>
      <c r="CT186" s="58"/>
      <c r="CU186" s="58"/>
      <c r="CV186" s="58"/>
      <c r="CW186" s="81"/>
      <c r="CX186" s="58"/>
      <c r="CY186" s="58"/>
      <c r="CZ186" s="58"/>
      <c r="DA186" s="58"/>
      <c r="DB186" s="81"/>
      <c r="DC186" s="58"/>
      <c r="DD186" s="58"/>
      <c r="DE186" s="58"/>
      <c r="DF186" s="58"/>
      <c r="DG186" s="81"/>
      <c r="DH186" s="58"/>
      <c r="DI186" s="58"/>
      <c r="DJ186" s="58"/>
      <c r="DK186" s="58"/>
      <c r="DL186" s="49"/>
    </row>
    <row r="187" spans="1:116" s="92" customFormat="1" x14ac:dyDescent="0.25">
      <c r="A187" s="147"/>
      <c r="B187" s="138"/>
      <c r="C187" s="141"/>
      <c r="D187" s="150"/>
      <c r="E187" s="150"/>
      <c r="F187" s="144"/>
      <c r="G187" s="30" t="s">
        <v>122</v>
      </c>
      <c r="H187" s="31" t="s">
        <v>120</v>
      </c>
      <c r="I187" s="48"/>
      <c r="J187" s="49"/>
      <c r="K187" s="49"/>
      <c r="L187" s="49"/>
      <c r="M187" s="49"/>
      <c r="N187" s="49"/>
      <c r="O187" s="49"/>
      <c r="P187" s="58"/>
      <c r="Q187" s="58"/>
      <c r="R187" s="58"/>
      <c r="S187" s="58"/>
      <c r="T187" s="81"/>
      <c r="U187" s="58"/>
      <c r="V187" s="58"/>
      <c r="W187" s="58"/>
      <c r="X187" s="58"/>
      <c r="Y187" s="81"/>
      <c r="Z187" s="58"/>
      <c r="AA187" s="58"/>
      <c r="AB187" s="58"/>
      <c r="AC187" s="58"/>
      <c r="AD187" s="49"/>
      <c r="AE187" s="58"/>
      <c r="AF187" s="58"/>
      <c r="AG187" s="58"/>
      <c r="AH187" s="58"/>
      <c r="AI187" s="49">
        <f t="shared" ref="AI187" si="1295">AG186</f>
        <v>44.103589999999997</v>
      </c>
      <c r="AJ187" s="58">
        <f t="shared" ref="AJ187" si="1296">AH186</f>
        <v>44.103589999999997</v>
      </c>
      <c r="AK187" s="58">
        <f t="shared" ref="AK187" si="1297">AI186</f>
        <v>44.103589999999997</v>
      </c>
      <c r="AL187" s="58">
        <f t="shared" ref="AL187" si="1298">AJ186</f>
        <v>44.103589999999997</v>
      </c>
      <c r="AM187" s="58">
        <f t="shared" ref="AM187" si="1299">AK186</f>
        <v>44.103589999999997</v>
      </c>
      <c r="AN187" s="58">
        <f t="shared" ref="AN187" si="1300">AL186</f>
        <v>44.103589999999997</v>
      </c>
      <c r="AO187" s="81">
        <f t="shared" ref="AO187" si="1301">AM186</f>
        <v>44.103589999999997</v>
      </c>
      <c r="AP187" s="58">
        <f t="shared" ref="AP187" si="1302">AN186</f>
        <v>44.103589999999997</v>
      </c>
      <c r="AQ187" s="58">
        <f t="shared" ref="AQ187" si="1303">AO186</f>
        <v>44.103589999999997</v>
      </c>
      <c r="AR187" s="58">
        <f t="shared" ref="AR187" si="1304">AP186</f>
        <v>44.103589999999997</v>
      </c>
      <c r="AS187" s="58">
        <f t="shared" ref="AS187" si="1305">AQ186</f>
        <v>44.103589999999997</v>
      </c>
      <c r="AT187" s="58">
        <f t="shared" ref="AT187" si="1306">AR186</f>
        <v>44.103589999999997</v>
      </c>
      <c r="AU187" s="58">
        <f t="shared" ref="AU187" si="1307">AS186</f>
        <v>44.103589999999997</v>
      </c>
      <c r="AV187" s="49">
        <f t="shared" ref="AV187" si="1308">AT186</f>
        <v>44.103589999999997</v>
      </c>
      <c r="AW187" s="58">
        <f t="shared" ref="AW187" si="1309">AU186</f>
        <v>44.103589999999997</v>
      </c>
      <c r="AX187" s="58">
        <f t="shared" ref="AX187" si="1310">AV186</f>
        <v>44.103589999999997</v>
      </c>
      <c r="AY187" s="58">
        <f t="shared" ref="AY187" si="1311">AW186</f>
        <v>44.103589999999997</v>
      </c>
      <c r="AZ187" s="58">
        <f t="shared" ref="AZ187" si="1312">AX186</f>
        <v>44.103589999999997</v>
      </c>
      <c r="BA187" s="58">
        <f t="shared" ref="BA187" si="1313">AY186</f>
        <v>44.103589999999997</v>
      </c>
      <c r="BB187" s="49">
        <f t="shared" ref="BB187" si="1314">AZ186</f>
        <v>44.103589999999997</v>
      </c>
      <c r="BC187" s="58">
        <f t="shared" ref="BC187" si="1315">BA186</f>
        <v>44.103589999999997</v>
      </c>
      <c r="BD187" s="58">
        <f t="shared" ref="BD187" si="1316">BB186</f>
        <v>44.103589999999997</v>
      </c>
      <c r="BE187" s="58">
        <f t="shared" ref="BE187" si="1317">BC186</f>
        <v>44.103589999999997</v>
      </c>
      <c r="BF187" s="58">
        <f t="shared" ref="BF187" si="1318">BD186</f>
        <v>44.103589999999997</v>
      </c>
      <c r="BG187" s="81">
        <f t="shared" ref="BG187" si="1319">BE186</f>
        <v>44.103589999999997</v>
      </c>
      <c r="BH187" s="58">
        <f t="shared" ref="BH187" si="1320">BF186</f>
        <v>44.103589999999997</v>
      </c>
      <c r="BI187" s="58">
        <f t="shared" ref="BI187" si="1321">BG186</f>
        <v>44.103589999999997</v>
      </c>
      <c r="BJ187" s="58">
        <f t="shared" ref="BJ187" si="1322">BH186</f>
        <v>44.103589999999997</v>
      </c>
      <c r="BK187" s="58">
        <f t="shared" ref="BK187" si="1323">BI186</f>
        <v>44.103589999999997</v>
      </c>
      <c r="BL187" s="81">
        <f t="shared" ref="BL187" si="1324">BJ186</f>
        <v>44.103589999999997</v>
      </c>
      <c r="BM187" s="58">
        <f t="shared" ref="BM187" si="1325">BK186</f>
        <v>44.103589999999997</v>
      </c>
      <c r="BN187" s="58">
        <f t="shared" ref="BN187" si="1326">BL186</f>
        <v>44.103589999999997</v>
      </c>
      <c r="BO187" s="58">
        <f t="shared" ref="BO187" si="1327">BM186</f>
        <v>44.103589999999997</v>
      </c>
      <c r="BP187" s="58">
        <f t="shared" ref="BP187" si="1328">BN186</f>
        <v>44.103589999999997</v>
      </c>
      <c r="BQ187" s="58">
        <f t="shared" ref="BQ187" si="1329">BO186</f>
        <v>44.103589999999997</v>
      </c>
      <c r="BR187" s="58">
        <f t="shared" ref="BR187" si="1330">BP186</f>
        <v>44.103589999999997</v>
      </c>
      <c r="BS187" s="58">
        <f t="shared" ref="BS187" si="1331">BQ186</f>
        <v>44.103589999999997</v>
      </c>
      <c r="BT187" s="58">
        <f t="shared" ref="BT187" si="1332">BR186</f>
        <v>44.103589999999997</v>
      </c>
      <c r="BU187" s="58">
        <f t="shared" ref="BU187" si="1333">BS186</f>
        <v>44.103589999999997</v>
      </c>
      <c r="BV187" s="81">
        <f t="shared" ref="BV187" si="1334">BT186</f>
        <v>44.103589999999997</v>
      </c>
      <c r="BW187" s="58">
        <f t="shared" ref="BW187" si="1335">BU186</f>
        <v>44.103589999999997</v>
      </c>
      <c r="BX187" s="58">
        <f t="shared" ref="BX187" si="1336">BV186</f>
        <v>44.103589999999997</v>
      </c>
      <c r="BY187" s="58">
        <f t="shared" ref="BY187" si="1337">BW186</f>
        <v>44.103589999999997</v>
      </c>
      <c r="BZ187" s="58">
        <f t="shared" ref="BZ187" si="1338">BX186</f>
        <v>44.103589999999997</v>
      </c>
      <c r="CA187" s="58">
        <f t="shared" ref="CA187" si="1339">BY186</f>
        <v>44.103589999999997</v>
      </c>
      <c r="CB187" s="58">
        <f t="shared" ref="CB187" si="1340">BZ186</f>
        <v>44.103589999999997</v>
      </c>
      <c r="CC187" s="49">
        <f t="shared" ref="CC187" si="1341">CA186</f>
        <v>44.103589999999997</v>
      </c>
      <c r="CD187" s="58">
        <f t="shared" ref="CD187" si="1342">CB186</f>
        <v>44.103589999999997</v>
      </c>
      <c r="CE187" s="58">
        <f t="shared" ref="CE187" si="1343">CC186</f>
        <v>44.103589999999997</v>
      </c>
      <c r="CF187" s="58">
        <f t="shared" ref="CF187" si="1344">CD186</f>
        <v>44.103589999999997</v>
      </c>
      <c r="CG187" s="58">
        <f t="shared" ref="CG187" si="1345">CE186</f>
        <v>44.103589999999997</v>
      </c>
      <c r="CH187" s="81">
        <f t="shared" ref="CH187" si="1346">CF186</f>
        <v>74.8693896825</v>
      </c>
      <c r="CI187" s="58">
        <v>74.8693896825</v>
      </c>
      <c r="CJ187" s="58">
        <v>74.8693896825</v>
      </c>
      <c r="CK187" s="58">
        <v>74.8693896825</v>
      </c>
      <c r="CL187" s="58">
        <v>74.8693896825</v>
      </c>
      <c r="CM187" s="81">
        <v>74.8693896825</v>
      </c>
      <c r="CN187" s="58">
        <v>74.8693896825</v>
      </c>
      <c r="CO187" s="58">
        <v>74.8693896825</v>
      </c>
      <c r="CP187" s="58">
        <v>74.8693896825</v>
      </c>
      <c r="CQ187" s="58">
        <v>74.8693896825</v>
      </c>
      <c r="CR187" s="81">
        <v>74.8693896825</v>
      </c>
      <c r="CS187" s="58">
        <v>74.8693896825</v>
      </c>
      <c r="CT187" s="58">
        <v>74.8693896825</v>
      </c>
      <c r="CU187" s="58">
        <v>74.8693896825</v>
      </c>
      <c r="CV187" s="58">
        <v>74.8693896825</v>
      </c>
      <c r="CW187" s="81">
        <v>74.8693896825</v>
      </c>
      <c r="CX187" s="58">
        <v>74.8693896825</v>
      </c>
      <c r="CY187" s="58">
        <v>74.8693896825</v>
      </c>
      <c r="CZ187" s="58">
        <v>74.8693896825</v>
      </c>
      <c r="DA187" s="58">
        <v>74.8693896825</v>
      </c>
      <c r="DB187" s="81">
        <v>74.8693896825</v>
      </c>
      <c r="DC187" s="58">
        <v>74.8693896825</v>
      </c>
      <c r="DD187" s="58">
        <v>74.8693896825</v>
      </c>
      <c r="DE187" s="58">
        <v>74.8693896825</v>
      </c>
      <c r="DF187" s="58">
        <v>74.8693896825</v>
      </c>
      <c r="DG187" s="81">
        <v>74.8693896825</v>
      </c>
      <c r="DH187" s="58">
        <v>74.8693896825</v>
      </c>
      <c r="DI187" s="58">
        <v>74.8693896825</v>
      </c>
      <c r="DJ187" s="58">
        <v>74.8693896825</v>
      </c>
      <c r="DK187" s="58">
        <v>74.8693896825</v>
      </c>
      <c r="DL187" s="49">
        <v>74.8693896825</v>
      </c>
    </row>
    <row r="188" spans="1:116" s="92" customFormat="1" ht="15" customHeight="1" x14ac:dyDescent="0.25">
      <c r="A188" s="147"/>
      <c r="B188" s="138"/>
      <c r="C188" s="141"/>
      <c r="D188" s="150"/>
      <c r="E188" s="150"/>
      <c r="F188" s="144"/>
      <c r="G188" s="30"/>
      <c r="H188" s="31"/>
      <c r="I188" s="48"/>
      <c r="J188" s="49"/>
      <c r="K188" s="49"/>
      <c r="L188" s="49"/>
      <c r="M188" s="49"/>
      <c r="N188" s="49"/>
      <c r="O188" s="49"/>
      <c r="P188" s="58"/>
      <c r="Q188" s="58"/>
      <c r="R188" s="58"/>
      <c r="S188" s="58"/>
      <c r="T188" s="81"/>
      <c r="U188" s="58"/>
      <c r="V188" s="58"/>
      <c r="W188" s="58"/>
      <c r="X188" s="58"/>
      <c r="Y188" s="81"/>
      <c r="Z188" s="58"/>
      <c r="AA188" s="58"/>
      <c r="AB188" s="58"/>
      <c r="AC188" s="58"/>
      <c r="AD188" s="49"/>
      <c r="AE188" s="58"/>
      <c r="AF188" s="58"/>
      <c r="AG188" s="58"/>
      <c r="AH188" s="58"/>
      <c r="AI188" s="49"/>
      <c r="AJ188" s="58"/>
      <c r="AK188" s="58"/>
      <c r="AL188" s="58"/>
      <c r="AM188" s="58"/>
      <c r="AN188" s="58"/>
      <c r="AO188" s="81"/>
      <c r="AP188" s="58"/>
      <c r="AQ188" s="58"/>
      <c r="AR188" s="58"/>
      <c r="AS188" s="58"/>
      <c r="AT188" s="58"/>
      <c r="AU188" s="58"/>
      <c r="AV188" s="49"/>
      <c r="AW188" s="58"/>
      <c r="AX188" s="58"/>
      <c r="AY188" s="58"/>
      <c r="AZ188" s="58"/>
      <c r="BA188" s="58"/>
      <c r="BB188" s="49"/>
      <c r="BC188" s="58"/>
      <c r="BD188" s="58"/>
      <c r="BE188" s="58"/>
      <c r="BF188" s="58"/>
      <c r="BG188" s="81"/>
      <c r="BH188" s="58"/>
      <c r="BI188" s="58"/>
      <c r="BJ188" s="58"/>
      <c r="BK188" s="58"/>
      <c r="BL188" s="81"/>
      <c r="BM188" s="58"/>
      <c r="BN188" s="58"/>
      <c r="BO188" s="58"/>
      <c r="BP188" s="58"/>
      <c r="BQ188" s="58"/>
      <c r="BR188" s="58"/>
      <c r="BS188" s="58"/>
      <c r="BT188" s="58"/>
      <c r="BU188" s="58"/>
      <c r="BV188" s="81"/>
      <c r="BW188" s="58"/>
      <c r="BX188" s="58"/>
      <c r="BY188" s="58"/>
      <c r="BZ188" s="58"/>
      <c r="CA188" s="58"/>
      <c r="CB188" s="58"/>
      <c r="CC188" s="49"/>
      <c r="CD188" s="58"/>
      <c r="CE188" s="58"/>
      <c r="CF188" s="58"/>
      <c r="CG188" s="58"/>
      <c r="CH188" s="81"/>
      <c r="CI188" s="58"/>
      <c r="CJ188" s="58"/>
      <c r="CK188" s="58"/>
      <c r="CL188" s="58"/>
      <c r="CM188" s="81"/>
      <c r="CN188" s="58"/>
      <c r="CO188" s="58"/>
      <c r="CP188" s="58"/>
      <c r="CQ188" s="58"/>
      <c r="CR188" s="81"/>
      <c r="CS188" s="58"/>
      <c r="CT188" s="58"/>
      <c r="CU188" s="58"/>
      <c r="CV188" s="58"/>
      <c r="CW188" s="81"/>
      <c r="CX188" s="58"/>
      <c r="CY188" s="58"/>
      <c r="CZ188" s="58"/>
      <c r="DA188" s="58"/>
      <c r="DB188" s="81"/>
      <c r="DC188" s="58"/>
      <c r="DD188" s="58"/>
      <c r="DE188" s="58"/>
      <c r="DF188" s="58"/>
      <c r="DG188" s="81"/>
      <c r="DH188" s="58"/>
      <c r="DI188" s="58"/>
      <c r="DJ188" s="58"/>
      <c r="DK188" s="58"/>
      <c r="DL188" s="49"/>
    </row>
    <row r="189" spans="1:116" s="92" customFormat="1" ht="15" customHeight="1" x14ac:dyDescent="0.25">
      <c r="A189" s="147"/>
      <c r="B189" s="138"/>
      <c r="C189" s="141"/>
      <c r="D189" s="150"/>
      <c r="E189" s="150"/>
      <c r="F189" s="144"/>
      <c r="G189" s="32"/>
      <c r="H189" s="33"/>
      <c r="I189" s="48"/>
      <c r="J189" s="49"/>
      <c r="K189" s="49"/>
      <c r="L189" s="49"/>
      <c r="M189" s="49"/>
      <c r="N189" s="49"/>
      <c r="O189" s="49"/>
      <c r="P189" s="58"/>
      <c r="Q189" s="58"/>
      <c r="R189" s="58"/>
      <c r="S189" s="58"/>
      <c r="T189" s="81"/>
      <c r="U189" s="58"/>
      <c r="V189" s="58"/>
      <c r="W189" s="58"/>
      <c r="X189" s="58"/>
      <c r="Y189" s="81"/>
      <c r="Z189" s="58"/>
      <c r="AA189" s="58"/>
      <c r="AB189" s="58"/>
      <c r="AC189" s="58"/>
      <c r="AD189" s="49"/>
      <c r="AE189" s="58"/>
      <c r="AF189" s="58"/>
      <c r="AG189" s="58"/>
      <c r="AH189" s="58"/>
      <c r="AI189" s="49"/>
      <c r="AJ189" s="58"/>
      <c r="AK189" s="58"/>
      <c r="AL189" s="58"/>
      <c r="AM189" s="58"/>
      <c r="AN189" s="58"/>
      <c r="AO189" s="81"/>
      <c r="AP189" s="58"/>
      <c r="AQ189" s="58"/>
      <c r="AR189" s="58"/>
      <c r="AS189" s="58"/>
      <c r="AT189" s="58"/>
      <c r="AU189" s="58"/>
      <c r="AV189" s="49"/>
      <c r="AW189" s="58"/>
      <c r="AX189" s="58"/>
      <c r="AY189" s="58"/>
      <c r="AZ189" s="58"/>
      <c r="BA189" s="58"/>
      <c r="BB189" s="49"/>
      <c r="BC189" s="58"/>
      <c r="BD189" s="58"/>
      <c r="BE189" s="58"/>
      <c r="BF189" s="58"/>
      <c r="BG189" s="81"/>
      <c r="BH189" s="58"/>
      <c r="BI189" s="58"/>
      <c r="BJ189" s="58"/>
      <c r="BK189" s="58"/>
      <c r="BL189" s="81"/>
      <c r="BM189" s="58"/>
      <c r="BN189" s="58"/>
      <c r="BO189" s="58"/>
      <c r="BP189" s="58"/>
      <c r="BQ189" s="58"/>
      <c r="BR189" s="58"/>
      <c r="BS189" s="58"/>
      <c r="BT189" s="58"/>
      <c r="BU189" s="58"/>
      <c r="BV189" s="81"/>
      <c r="BW189" s="58"/>
      <c r="BX189" s="58"/>
      <c r="BY189" s="58"/>
      <c r="BZ189" s="58"/>
      <c r="CA189" s="58"/>
      <c r="CB189" s="58"/>
      <c r="CC189" s="49"/>
      <c r="CD189" s="58"/>
      <c r="CE189" s="58"/>
      <c r="CF189" s="58"/>
      <c r="CG189" s="58"/>
      <c r="CH189" s="81"/>
      <c r="CI189" s="58"/>
      <c r="CJ189" s="58"/>
      <c r="CK189" s="58"/>
      <c r="CL189" s="58"/>
      <c r="CM189" s="81"/>
      <c r="CN189" s="58"/>
      <c r="CO189" s="58"/>
      <c r="CP189" s="58"/>
      <c r="CQ189" s="58"/>
      <c r="CR189" s="81"/>
      <c r="CS189" s="58"/>
      <c r="CT189" s="58"/>
      <c r="CU189" s="58"/>
      <c r="CV189" s="58"/>
      <c r="CW189" s="81"/>
      <c r="CX189" s="58"/>
      <c r="CY189" s="58"/>
      <c r="CZ189" s="58"/>
      <c r="DA189" s="58"/>
      <c r="DB189" s="81"/>
      <c r="DC189" s="58"/>
      <c r="DD189" s="58"/>
      <c r="DE189" s="58"/>
      <c r="DF189" s="58"/>
      <c r="DG189" s="81"/>
      <c r="DH189" s="58"/>
      <c r="DI189" s="58"/>
      <c r="DJ189" s="58"/>
      <c r="DK189" s="58"/>
      <c r="DL189" s="49"/>
    </row>
    <row r="190" spans="1:116" s="92" customFormat="1" ht="15" customHeight="1" x14ac:dyDescent="0.25">
      <c r="A190" s="147"/>
      <c r="B190" s="138"/>
      <c r="C190" s="141"/>
      <c r="D190" s="150"/>
      <c r="E190" s="150"/>
      <c r="F190" s="144"/>
      <c r="G190" s="32"/>
      <c r="H190" s="33"/>
      <c r="I190" s="48"/>
      <c r="J190" s="49"/>
      <c r="K190" s="49"/>
      <c r="L190" s="49"/>
      <c r="M190" s="49"/>
      <c r="N190" s="49"/>
      <c r="O190" s="49"/>
      <c r="P190" s="58"/>
      <c r="Q190" s="58"/>
      <c r="R190" s="58"/>
      <c r="S190" s="58"/>
      <c r="T190" s="81"/>
      <c r="U190" s="58"/>
      <c r="V190" s="58"/>
      <c r="W190" s="58"/>
      <c r="X190" s="58"/>
      <c r="Y190" s="81"/>
      <c r="Z190" s="58"/>
      <c r="AA190" s="58"/>
      <c r="AB190" s="58"/>
      <c r="AC190" s="58"/>
      <c r="AD190" s="49"/>
      <c r="AE190" s="58"/>
      <c r="AF190" s="58"/>
      <c r="AG190" s="58"/>
      <c r="AH190" s="58"/>
      <c r="AI190" s="49"/>
      <c r="AJ190" s="58"/>
      <c r="AK190" s="58"/>
      <c r="AL190" s="58"/>
      <c r="AM190" s="58"/>
      <c r="AN190" s="58"/>
      <c r="AO190" s="81"/>
      <c r="AP190" s="58"/>
      <c r="AQ190" s="58"/>
      <c r="AR190" s="58"/>
      <c r="AS190" s="58"/>
      <c r="AT190" s="58"/>
      <c r="AU190" s="58"/>
      <c r="AV190" s="49"/>
      <c r="AW190" s="58"/>
      <c r="AX190" s="58"/>
      <c r="AY190" s="58"/>
      <c r="AZ190" s="58"/>
      <c r="BA190" s="58"/>
      <c r="BB190" s="49"/>
      <c r="BC190" s="58"/>
      <c r="BD190" s="58"/>
      <c r="BE190" s="58"/>
      <c r="BF190" s="58"/>
      <c r="BG190" s="81"/>
      <c r="BH190" s="58"/>
      <c r="BI190" s="58"/>
      <c r="BJ190" s="58"/>
      <c r="BK190" s="58"/>
      <c r="BL190" s="81"/>
      <c r="BM190" s="58"/>
      <c r="BN190" s="58"/>
      <c r="BO190" s="58"/>
      <c r="BP190" s="58"/>
      <c r="BQ190" s="58"/>
      <c r="BR190" s="58"/>
      <c r="BS190" s="58"/>
      <c r="BT190" s="58"/>
      <c r="BU190" s="58"/>
      <c r="BV190" s="81"/>
      <c r="BW190" s="58"/>
      <c r="BX190" s="58"/>
      <c r="BY190" s="58"/>
      <c r="BZ190" s="58"/>
      <c r="CA190" s="58"/>
      <c r="CB190" s="58"/>
      <c r="CC190" s="49"/>
      <c r="CD190" s="58"/>
      <c r="CE190" s="58"/>
      <c r="CF190" s="58"/>
      <c r="CG190" s="58"/>
      <c r="CH190" s="81"/>
      <c r="CI190" s="58"/>
      <c r="CJ190" s="58"/>
      <c r="CK190" s="58"/>
      <c r="CL190" s="58"/>
      <c r="CM190" s="81"/>
      <c r="CN190" s="58"/>
      <c r="CO190" s="58"/>
      <c r="CP190" s="58"/>
      <c r="CQ190" s="58"/>
      <c r="CR190" s="81"/>
      <c r="CS190" s="58"/>
      <c r="CT190" s="58"/>
      <c r="CU190" s="58"/>
      <c r="CV190" s="58"/>
      <c r="CW190" s="81"/>
      <c r="CX190" s="58"/>
      <c r="CY190" s="58"/>
      <c r="CZ190" s="58"/>
      <c r="DA190" s="58"/>
      <c r="DB190" s="81"/>
      <c r="DC190" s="58"/>
      <c r="DD190" s="58"/>
      <c r="DE190" s="58"/>
      <c r="DF190" s="58"/>
      <c r="DG190" s="81"/>
      <c r="DH190" s="58"/>
      <c r="DI190" s="58"/>
      <c r="DJ190" s="58"/>
      <c r="DK190" s="58"/>
      <c r="DL190" s="49"/>
    </row>
    <row r="191" spans="1:116" s="92" customFormat="1" ht="15" customHeight="1" x14ac:dyDescent="0.25">
      <c r="A191" s="147"/>
      <c r="B191" s="138"/>
      <c r="C191" s="141"/>
      <c r="D191" s="150"/>
      <c r="E191" s="150"/>
      <c r="F191" s="144"/>
      <c r="G191" s="34"/>
      <c r="H191" s="35"/>
      <c r="I191" s="48"/>
      <c r="J191" s="49"/>
      <c r="K191" s="49"/>
      <c r="L191" s="49"/>
      <c r="M191" s="49"/>
      <c r="N191" s="49"/>
      <c r="O191" s="49"/>
      <c r="P191" s="58"/>
      <c r="Q191" s="58"/>
      <c r="R191" s="58"/>
      <c r="S191" s="58"/>
      <c r="T191" s="81"/>
      <c r="U191" s="58"/>
      <c r="V191" s="58"/>
      <c r="W191" s="58"/>
      <c r="X191" s="58"/>
      <c r="Y191" s="81"/>
      <c r="Z191" s="58"/>
      <c r="AA191" s="58"/>
      <c r="AB191" s="58"/>
      <c r="AC191" s="58"/>
      <c r="AD191" s="49"/>
      <c r="AE191" s="58"/>
      <c r="AF191" s="58"/>
      <c r="AG191" s="58"/>
      <c r="AH191" s="58"/>
      <c r="AI191" s="49"/>
      <c r="AJ191" s="58"/>
      <c r="AK191" s="58"/>
      <c r="AL191" s="58"/>
      <c r="AM191" s="58"/>
      <c r="AN191" s="58"/>
      <c r="AO191" s="81"/>
      <c r="AP191" s="58"/>
      <c r="AQ191" s="58"/>
      <c r="AR191" s="58"/>
      <c r="AS191" s="58"/>
      <c r="AT191" s="58"/>
      <c r="AU191" s="58"/>
      <c r="AV191" s="49"/>
      <c r="AW191" s="58"/>
      <c r="AX191" s="58"/>
      <c r="AY191" s="58"/>
      <c r="AZ191" s="58"/>
      <c r="BA191" s="58"/>
      <c r="BB191" s="49"/>
      <c r="BC191" s="58"/>
      <c r="BD191" s="58"/>
      <c r="BE191" s="58"/>
      <c r="BF191" s="58"/>
      <c r="BG191" s="81"/>
      <c r="BH191" s="58"/>
      <c r="BI191" s="58"/>
      <c r="BJ191" s="58"/>
      <c r="BK191" s="58"/>
      <c r="BL191" s="81"/>
      <c r="BM191" s="58"/>
      <c r="BN191" s="58"/>
      <c r="BO191" s="58"/>
      <c r="BP191" s="58"/>
      <c r="BQ191" s="58"/>
      <c r="BR191" s="58"/>
      <c r="BS191" s="58"/>
      <c r="BT191" s="58"/>
      <c r="BU191" s="58"/>
      <c r="BV191" s="81"/>
      <c r="BW191" s="58"/>
      <c r="BX191" s="58"/>
      <c r="BY191" s="58"/>
      <c r="BZ191" s="58"/>
      <c r="CA191" s="58"/>
      <c r="CB191" s="58"/>
      <c r="CC191" s="49"/>
      <c r="CD191" s="58"/>
      <c r="CE191" s="58"/>
      <c r="CF191" s="58"/>
      <c r="CG191" s="58"/>
      <c r="CH191" s="81"/>
      <c r="CI191" s="58"/>
      <c r="CJ191" s="58"/>
      <c r="CK191" s="58"/>
      <c r="CL191" s="58"/>
      <c r="CM191" s="81"/>
      <c r="CN191" s="58"/>
      <c r="CO191" s="58"/>
      <c r="CP191" s="58"/>
      <c r="CQ191" s="58"/>
      <c r="CR191" s="81"/>
      <c r="CS191" s="58"/>
      <c r="CT191" s="58"/>
      <c r="CU191" s="58"/>
      <c r="CV191" s="58"/>
      <c r="CW191" s="81"/>
      <c r="CX191" s="58"/>
      <c r="CY191" s="58"/>
      <c r="CZ191" s="58"/>
      <c r="DA191" s="58"/>
      <c r="DB191" s="81"/>
      <c r="DC191" s="58"/>
      <c r="DD191" s="58"/>
      <c r="DE191" s="58"/>
      <c r="DF191" s="58"/>
      <c r="DG191" s="81"/>
      <c r="DH191" s="58"/>
      <c r="DI191" s="58"/>
      <c r="DJ191" s="58"/>
      <c r="DK191" s="58"/>
      <c r="DL191" s="49"/>
    </row>
    <row r="192" spans="1:116" s="92" customFormat="1" ht="15" customHeight="1" x14ac:dyDescent="0.25">
      <c r="A192" s="147"/>
      <c r="B192" s="138"/>
      <c r="C192" s="141"/>
      <c r="D192" s="150"/>
      <c r="E192" s="150"/>
      <c r="F192" s="144"/>
      <c r="G192" s="34"/>
      <c r="H192" s="35"/>
      <c r="I192" s="48"/>
      <c r="J192" s="49"/>
      <c r="K192" s="49"/>
      <c r="L192" s="49"/>
      <c r="M192" s="49"/>
      <c r="N192" s="49"/>
      <c r="O192" s="49"/>
      <c r="P192" s="58"/>
      <c r="Q192" s="58"/>
      <c r="R192" s="58"/>
      <c r="S192" s="58"/>
      <c r="T192" s="81"/>
      <c r="U192" s="58"/>
      <c r="V192" s="58"/>
      <c r="W192" s="58"/>
      <c r="X192" s="58"/>
      <c r="Y192" s="81"/>
      <c r="Z192" s="58"/>
      <c r="AA192" s="58"/>
      <c r="AB192" s="58"/>
      <c r="AC192" s="58"/>
      <c r="AD192" s="49"/>
      <c r="AE192" s="58"/>
      <c r="AF192" s="58"/>
      <c r="AG192" s="58"/>
      <c r="AH192" s="58"/>
      <c r="AI192" s="49"/>
      <c r="AJ192" s="58"/>
      <c r="AK192" s="58"/>
      <c r="AL192" s="58"/>
      <c r="AM192" s="58"/>
      <c r="AN192" s="58"/>
      <c r="AO192" s="81"/>
      <c r="AP192" s="58"/>
      <c r="AQ192" s="58"/>
      <c r="AR192" s="58"/>
      <c r="AS192" s="58"/>
      <c r="AT192" s="58"/>
      <c r="AU192" s="58"/>
      <c r="AV192" s="49"/>
      <c r="AW192" s="58"/>
      <c r="AX192" s="58"/>
      <c r="AY192" s="58"/>
      <c r="AZ192" s="58"/>
      <c r="BA192" s="58"/>
      <c r="BB192" s="49"/>
      <c r="BC192" s="58"/>
      <c r="BD192" s="58"/>
      <c r="BE192" s="58"/>
      <c r="BF192" s="58"/>
      <c r="BG192" s="81"/>
      <c r="BH192" s="58"/>
      <c r="BI192" s="58"/>
      <c r="BJ192" s="58"/>
      <c r="BK192" s="58"/>
      <c r="BL192" s="81"/>
      <c r="BM192" s="58"/>
      <c r="BN192" s="58"/>
      <c r="BO192" s="58"/>
      <c r="BP192" s="58"/>
      <c r="BQ192" s="58"/>
      <c r="BR192" s="58"/>
      <c r="BS192" s="58"/>
      <c r="BT192" s="58"/>
      <c r="BU192" s="58"/>
      <c r="BV192" s="81"/>
      <c r="BW192" s="58"/>
      <c r="BX192" s="58"/>
      <c r="BY192" s="58"/>
      <c r="BZ192" s="58"/>
      <c r="CA192" s="58"/>
      <c r="CB192" s="58"/>
      <c r="CC192" s="49"/>
      <c r="CD192" s="58"/>
      <c r="CE192" s="58"/>
      <c r="CF192" s="58"/>
      <c r="CG192" s="58"/>
      <c r="CH192" s="81"/>
      <c r="CI192" s="58"/>
      <c r="CJ192" s="58"/>
      <c r="CK192" s="58"/>
      <c r="CL192" s="58"/>
      <c r="CM192" s="81"/>
      <c r="CN192" s="58"/>
      <c r="CO192" s="58"/>
      <c r="CP192" s="58"/>
      <c r="CQ192" s="58"/>
      <c r="CR192" s="81"/>
      <c r="CS192" s="58"/>
      <c r="CT192" s="58"/>
      <c r="CU192" s="58"/>
      <c r="CV192" s="58"/>
      <c r="CW192" s="81"/>
      <c r="CX192" s="58"/>
      <c r="CY192" s="58"/>
      <c r="CZ192" s="58"/>
      <c r="DA192" s="58"/>
      <c r="DB192" s="81"/>
      <c r="DC192" s="58"/>
      <c r="DD192" s="58"/>
      <c r="DE192" s="58"/>
      <c r="DF192" s="58"/>
      <c r="DG192" s="81"/>
      <c r="DH192" s="58"/>
      <c r="DI192" s="58"/>
      <c r="DJ192" s="58"/>
      <c r="DK192" s="58"/>
      <c r="DL192" s="49"/>
    </row>
    <row r="193" spans="1:116" s="92" customFormat="1" ht="15.75" customHeight="1" thickBot="1" x14ac:dyDescent="0.3">
      <c r="A193" s="147"/>
      <c r="B193" s="139"/>
      <c r="C193" s="142"/>
      <c r="D193" s="151"/>
      <c r="E193" s="151"/>
      <c r="F193" s="145"/>
      <c r="G193" s="69"/>
      <c r="H193" s="70"/>
      <c r="I193" s="51"/>
      <c r="J193" s="52"/>
      <c r="K193" s="52"/>
      <c r="L193" s="52"/>
      <c r="M193" s="52"/>
      <c r="N193" s="52"/>
      <c r="O193" s="52"/>
      <c r="P193" s="80"/>
      <c r="Q193" s="80"/>
      <c r="R193" s="80"/>
      <c r="S193" s="80"/>
      <c r="T193" s="79"/>
      <c r="U193" s="80"/>
      <c r="V193" s="80"/>
      <c r="W193" s="80"/>
      <c r="X193" s="80"/>
      <c r="Y193" s="79"/>
      <c r="Z193" s="80"/>
      <c r="AA193" s="80"/>
      <c r="AB193" s="80"/>
      <c r="AC193" s="80"/>
      <c r="AD193" s="52"/>
      <c r="AE193" s="80"/>
      <c r="AF193" s="80"/>
      <c r="AG193" s="80"/>
      <c r="AH193" s="80"/>
      <c r="AI193" s="52"/>
      <c r="AJ193" s="80"/>
      <c r="AK193" s="80"/>
      <c r="AL193" s="80"/>
      <c r="AM193" s="80"/>
      <c r="AN193" s="80"/>
      <c r="AO193" s="79"/>
      <c r="AP193" s="80"/>
      <c r="AQ193" s="80"/>
      <c r="AR193" s="80"/>
      <c r="AS193" s="80"/>
      <c r="AT193" s="80"/>
      <c r="AU193" s="80"/>
      <c r="AV193" s="52"/>
      <c r="AW193" s="80"/>
      <c r="AX193" s="80"/>
      <c r="AY193" s="80"/>
      <c r="AZ193" s="80"/>
      <c r="BA193" s="80"/>
      <c r="BB193" s="52"/>
      <c r="BC193" s="80"/>
      <c r="BD193" s="80"/>
      <c r="BE193" s="80"/>
      <c r="BF193" s="80"/>
      <c r="BG193" s="79"/>
      <c r="BH193" s="80"/>
      <c r="BI193" s="80"/>
      <c r="BJ193" s="80"/>
      <c r="BK193" s="80"/>
      <c r="BL193" s="79"/>
      <c r="BM193" s="80"/>
      <c r="BN193" s="80"/>
      <c r="BO193" s="80"/>
      <c r="BP193" s="80"/>
      <c r="BQ193" s="80"/>
      <c r="BR193" s="80"/>
      <c r="BS193" s="80"/>
      <c r="BT193" s="80"/>
      <c r="BU193" s="80"/>
      <c r="BV193" s="79"/>
      <c r="BW193" s="80"/>
      <c r="BX193" s="80"/>
      <c r="BY193" s="80"/>
      <c r="BZ193" s="80"/>
      <c r="CA193" s="80"/>
      <c r="CB193" s="80"/>
      <c r="CC193" s="52"/>
      <c r="CD193" s="80"/>
      <c r="CE193" s="80"/>
      <c r="CF193" s="80"/>
      <c r="CG193" s="80"/>
      <c r="CH193" s="79"/>
      <c r="CI193" s="80"/>
      <c r="CJ193" s="80"/>
      <c r="CK193" s="80"/>
      <c r="CL193" s="80"/>
      <c r="CM193" s="79"/>
      <c r="CN193" s="80"/>
      <c r="CO193" s="80"/>
      <c r="CP193" s="80"/>
      <c r="CQ193" s="80"/>
      <c r="CR193" s="79"/>
      <c r="CS193" s="80"/>
      <c r="CT193" s="80"/>
      <c r="CU193" s="80"/>
      <c r="CV193" s="80"/>
      <c r="CW193" s="79"/>
      <c r="CX193" s="80"/>
      <c r="CY193" s="80"/>
      <c r="CZ193" s="80"/>
      <c r="DA193" s="80"/>
      <c r="DB193" s="79"/>
      <c r="DC193" s="80"/>
      <c r="DD193" s="80"/>
      <c r="DE193" s="80"/>
      <c r="DF193" s="80"/>
      <c r="DG193" s="79"/>
      <c r="DH193" s="80"/>
      <c r="DI193" s="80"/>
      <c r="DJ193" s="80"/>
      <c r="DK193" s="80"/>
      <c r="DL193" s="52"/>
    </row>
    <row r="194" spans="1:116" s="96" customFormat="1" x14ac:dyDescent="0.25">
      <c r="A194" s="147"/>
      <c r="B194" s="137" t="s">
        <v>211</v>
      </c>
      <c r="C194" s="140">
        <f>SUM(E194:E204)</f>
        <v>164.398940092</v>
      </c>
      <c r="D194" s="149" t="s">
        <v>215</v>
      </c>
      <c r="E194" s="149">
        <v>164.398940092</v>
      </c>
      <c r="F194" s="143" t="s">
        <v>13</v>
      </c>
      <c r="G194" s="38" t="s">
        <v>124</v>
      </c>
      <c r="H194" s="39"/>
      <c r="I194" s="86"/>
      <c r="J194" s="55"/>
      <c r="K194" s="55"/>
      <c r="L194" s="55"/>
      <c r="M194" s="55"/>
      <c r="N194" s="55"/>
      <c r="O194" s="55"/>
      <c r="P194" s="55"/>
      <c r="Q194" s="55"/>
      <c r="R194" s="55"/>
      <c r="S194" s="55"/>
      <c r="T194" s="55"/>
      <c r="U194" s="55"/>
      <c r="V194" s="55"/>
      <c r="W194" s="55"/>
      <c r="X194" s="55"/>
      <c r="Y194" s="55"/>
      <c r="Z194" s="55"/>
      <c r="AA194" s="55"/>
      <c r="AB194" s="55"/>
      <c r="AC194" s="55"/>
      <c r="AD194" s="55"/>
      <c r="AE194" s="55"/>
      <c r="AF194" s="55"/>
      <c r="AG194" s="55"/>
      <c r="AH194" s="55"/>
      <c r="AI194" s="55"/>
      <c r="AJ194" s="55"/>
      <c r="AK194" s="55"/>
      <c r="AL194" s="55"/>
      <c r="AM194" s="55"/>
      <c r="AN194" s="55"/>
      <c r="AO194" s="55"/>
      <c r="AP194" s="55"/>
      <c r="AQ194" s="55"/>
      <c r="AR194" s="55"/>
      <c r="AS194" s="55"/>
      <c r="AT194" s="55"/>
      <c r="AU194" s="55"/>
      <c r="AV194" s="55"/>
      <c r="AW194" s="55"/>
      <c r="AX194" s="55"/>
      <c r="AY194" s="55"/>
      <c r="AZ194" s="55"/>
      <c r="BA194" s="55"/>
      <c r="BB194" s="55"/>
      <c r="BC194" s="55"/>
      <c r="BD194" s="55"/>
      <c r="BE194" s="55"/>
      <c r="BF194" s="55"/>
      <c r="BG194" s="55"/>
      <c r="BH194" s="55"/>
      <c r="BI194" s="55"/>
      <c r="BJ194" s="55"/>
      <c r="BK194" s="55"/>
      <c r="BL194" s="55"/>
      <c r="BM194" s="55"/>
      <c r="BN194" s="55"/>
      <c r="BO194" s="55"/>
      <c r="BP194" s="55"/>
      <c r="BQ194" s="55"/>
      <c r="BR194" s="55"/>
      <c r="BS194" s="55"/>
      <c r="BT194" s="55"/>
      <c r="BU194" s="55"/>
      <c r="BV194" s="55">
        <v>164.398940092</v>
      </c>
      <c r="BW194" s="55"/>
      <c r="BX194" s="55"/>
      <c r="BY194" s="55"/>
      <c r="BZ194" s="55"/>
      <c r="CA194" s="55"/>
      <c r="CB194" s="55"/>
      <c r="CC194" s="55">
        <v>0</v>
      </c>
      <c r="CD194" s="55"/>
      <c r="CE194" s="55"/>
      <c r="CF194" s="55"/>
      <c r="CG194" s="55"/>
      <c r="CH194" s="55"/>
      <c r="CI194" s="55"/>
      <c r="CJ194" s="55"/>
      <c r="CK194" s="55"/>
      <c r="CL194" s="55"/>
      <c r="CM194" s="55"/>
      <c r="CN194" s="55"/>
      <c r="CO194" s="55"/>
      <c r="CP194" s="55"/>
      <c r="CQ194" s="55"/>
      <c r="CR194" s="55"/>
      <c r="CS194" s="55"/>
      <c r="CT194" s="55"/>
      <c r="CU194" s="55"/>
      <c r="CV194" s="55"/>
      <c r="CW194" s="55"/>
      <c r="CX194" s="55"/>
      <c r="CY194" s="55"/>
      <c r="CZ194" s="55"/>
      <c r="DA194" s="55"/>
      <c r="DB194" s="55"/>
      <c r="DC194" s="55"/>
      <c r="DD194" s="55"/>
      <c r="DE194" s="55"/>
      <c r="DF194" s="55"/>
      <c r="DG194" s="97"/>
      <c r="DH194" s="55"/>
      <c r="DI194" s="55"/>
      <c r="DJ194" s="55"/>
      <c r="DK194" s="55"/>
      <c r="DL194" s="98"/>
    </row>
    <row r="195" spans="1:116" s="96" customFormat="1" x14ac:dyDescent="0.25">
      <c r="A195" s="147"/>
      <c r="B195" s="138"/>
      <c r="C195" s="141"/>
      <c r="D195" s="150"/>
      <c r="E195" s="150"/>
      <c r="F195" s="144"/>
      <c r="G195" s="26" t="s">
        <v>123</v>
      </c>
      <c r="H195" s="27" t="s">
        <v>53</v>
      </c>
      <c r="I195" s="48"/>
      <c r="J195" s="58"/>
      <c r="K195" s="58"/>
      <c r="L195" s="58"/>
      <c r="M195" s="58"/>
      <c r="N195" s="58"/>
      <c r="O195" s="58"/>
      <c r="P195" s="58"/>
      <c r="Q195" s="58"/>
      <c r="R195" s="58"/>
      <c r="S195" s="58"/>
      <c r="T195" s="58"/>
      <c r="U195" s="58"/>
      <c r="V195" s="58"/>
      <c r="W195" s="58"/>
      <c r="X195" s="58"/>
      <c r="Y195" s="58"/>
      <c r="Z195" s="58"/>
      <c r="AA195" s="58"/>
      <c r="AB195" s="58"/>
      <c r="AC195" s="58"/>
      <c r="AD195" s="58"/>
      <c r="AE195" s="58"/>
      <c r="AF195" s="58"/>
      <c r="AG195" s="58"/>
      <c r="AH195" s="58"/>
      <c r="AI195" s="58"/>
      <c r="AJ195" s="58"/>
      <c r="AK195" s="58"/>
      <c r="AL195" s="58"/>
      <c r="AM195" s="58"/>
      <c r="AN195" s="58"/>
      <c r="AO195" s="58"/>
      <c r="AP195" s="58"/>
      <c r="AQ195" s="58"/>
      <c r="AR195" s="58"/>
      <c r="AS195" s="58"/>
      <c r="AT195" s="58"/>
      <c r="AU195" s="58"/>
      <c r="AV195" s="58"/>
      <c r="AW195" s="58"/>
      <c r="AX195" s="58"/>
      <c r="AY195" s="58"/>
      <c r="AZ195" s="58"/>
      <c r="BA195" s="58"/>
      <c r="BB195" s="58"/>
      <c r="BC195" s="58"/>
      <c r="BD195" s="58"/>
      <c r="BE195" s="58"/>
      <c r="BF195" s="58"/>
      <c r="BG195" s="58"/>
      <c r="BH195" s="58"/>
      <c r="BI195" s="58"/>
      <c r="BJ195" s="58"/>
      <c r="BK195" s="58"/>
      <c r="BL195" s="58"/>
      <c r="BM195" s="58"/>
      <c r="BN195" s="58"/>
      <c r="BO195" s="58"/>
      <c r="BP195" s="58"/>
      <c r="BQ195" s="58"/>
      <c r="BR195" s="58"/>
      <c r="BS195" s="58">
        <f t="shared" ref="BS195" si="1347">BS194+BR195</f>
        <v>0</v>
      </c>
      <c r="BT195" s="58">
        <f t="shared" ref="BT195" si="1348">BT194+BS195</f>
        <v>0</v>
      </c>
      <c r="BU195" s="58">
        <f t="shared" ref="BU195" si="1349">BU194+BT195</f>
        <v>0</v>
      </c>
      <c r="BV195" s="58">
        <f t="shared" ref="BV195" si="1350">BV194+BU195</f>
        <v>164.398940092</v>
      </c>
      <c r="BW195" s="58">
        <f t="shared" ref="BW195" si="1351">BW194+BV195</f>
        <v>164.398940092</v>
      </c>
      <c r="BX195" s="58">
        <f t="shared" ref="BX195" si="1352">BX194+BW195</f>
        <v>164.398940092</v>
      </c>
      <c r="BY195" s="58">
        <f t="shared" ref="BY195" si="1353">BY194+BX195</f>
        <v>164.398940092</v>
      </c>
      <c r="BZ195" s="58">
        <f t="shared" ref="BZ195" si="1354">BZ194+BY195</f>
        <v>164.398940092</v>
      </c>
      <c r="CA195" s="58">
        <f t="shared" ref="CA195" si="1355">CA194+BZ195</f>
        <v>164.398940092</v>
      </c>
      <c r="CB195" s="58">
        <f t="shared" ref="CB195" si="1356">CB194+CA195</f>
        <v>164.398940092</v>
      </c>
      <c r="CC195" s="58">
        <f t="shared" ref="CC195" si="1357">CC194+CB195</f>
        <v>164.398940092</v>
      </c>
      <c r="CD195" s="58"/>
      <c r="CE195" s="58"/>
      <c r="CF195" s="58"/>
      <c r="CG195" s="58"/>
      <c r="CH195" s="58"/>
      <c r="CI195" s="58"/>
      <c r="CJ195" s="58"/>
      <c r="CK195" s="58"/>
      <c r="CL195" s="58"/>
      <c r="CM195" s="58"/>
      <c r="CN195" s="58"/>
      <c r="CO195" s="58"/>
      <c r="CP195" s="58"/>
      <c r="CQ195" s="58"/>
      <c r="CR195" s="58"/>
      <c r="CS195" s="58"/>
      <c r="CT195" s="58"/>
      <c r="CU195" s="58"/>
      <c r="CV195" s="58"/>
      <c r="CW195" s="58"/>
      <c r="CX195" s="58"/>
      <c r="CY195" s="58"/>
      <c r="CZ195" s="58"/>
      <c r="DA195" s="58"/>
      <c r="DB195" s="58"/>
      <c r="DC195" s="58"/>
      <c r="DD195" s="58"/>
      <c r="DE195" s="58"/>
      <c r="DF195" s="58"/>
      <c r="DG195" s="81"/>
      <c r="DH195" s="58"/>
      <c r="DI195" s="58"/>
      <c r="DJ195" s="58"/>
      <c r="DK195" s="58"/>
      <c r="DL195" s="49"/>
    </row>
    <row r="196" spans="1:116" s="92" customFormat="1" x14ac:dyDescent="0.25">
      <c r="A196" s="147"/>
      <c r="B196" s="138"/>
      <c r="C196" s="141"/>
      <c r="D196" s="150"/>
      <c r="E196" s="150"/>
      <c r="F196" s="144"/>
      <c r="G196" s="28" t="s">
        <v>239</v>
      </c>
      <c r="H196" s="29" t="s">
        <v>120</v>
      </c>
      <c r="I196" s="48"/>
      <c r="J196" s="49"/>
      <c r="K196" s="49"/>
      <c r="L196" s="49"/>
      <c r="M196" s="49"/>
      <c r="N196" s="49"/>
      <c r="O196" s="49"/>
      <c r="P196" s="58"/>
      <c r="Q196" s="58"/>
      <c r="R196" s="58"/>
      <c r="S196" s="58"/>
      <c r="T196" s="81"/>
      <c r="U196" s="58"/>
      <c r="V196" s="58"/>
      <c r="W196" s="58"/>
      <c r="X196" s="58"/>
      <c r="Y196" s="81"/>
      <c r="Z196" s="58"/>
      <c r="AA196" s="58"/>
      <c r="AB196" s="58"/>
      <c r="AC196" s="58"/>
      <c r="AD196" s="49"/>
      <c r="AE196" s="58"/>
      <c r="AF196" s="58"/>
      <c r="AG196" s="58"/>
      <c r="AH196" s="58"/>
      <c r="AI196" s="49"/>
      <c r="AJ196" s="58"/>
      <c r="AK196" s="58"/>
      <c r="AL196" s="58"/>
      <c r="AM196" s="58"/>
      <c r="AN196" s="58"/>
      <c r="AO196" s="81"/>
      <c r="AP196" s="58"/>
      <c r="AQ196" s="58"/>
      <c r="AR196" s="58"/>
      <c r="AS196" s="58"/>
      <c r="AT196" s="58"/>
      <c r="AU196" s="58"/>
      <c r="AV196" s="49"/>
      <c r="AW196" s="58"/>
      <c r="AX196" s="58"/>
      <c r="AY196" s="58"/>
      <c r="AZ196" s="58"/>
      <c r="BA196" s="58"/>
      <c r="BB196" s="49"/>
      <c r="BC196" s="58"/>
      <c r="BD196" s="58"/>
      <c r="BE196" s="58"/>
      <c r="BF196" s="58"/>
      <c r="BG196" s="81"/>
      <c r="BH196" s="58"/>
      <c r="BI196" s="58"/>
      <c r="BJ196" s="58"/>
      <c r="BK196" s="58"/>
      <c r="BL196" s="81"/>
      <c r="BM196" s="58"/>
      <c r="BN196" s="58"/>
      <c r="BO196" s="58"/>
      <c r="BP196" s="58"/>
      <c r="BQ196" s="58"/>
      <c r="BR196" s="58"/>
      <c r="BS196" s="58"/>
      <c r="BT196" s="58"/>
      <c r="BU196" s="58">
        <f>BS195</f>
        <v>0</v>
      </c>
      <c r="BV196" s="81">
        <f t="shared" ref="BV196:CC196" si="1358">BT195</f>
        <v>0</v>
      </c>
      <c r="BW196" s="58">
        <f t="shared" si="1358"/>
        <v>0</v>
      </c>
      <c r="BX196" s="58">
        <f t="shared" si="1358"/>
        <v>164.398940092</v>
      </c>
      <c r="BY196" s="58">
        <f t="shared" si="1358"/>
        <v>164.398940092</v>
      </c>
      <c r="BZ196" s="58">
        <f t="shared" si="1358"/>
        <v>164.398940092</v>
      </c>
      <c r="CA196" s="58">
        <f t="shared" si="1358"/>
        <v>164.398940092</v>
      </c>
      <c r="CB196" s="58">
        <f t="shared" si="1358"/>
        <v>164.398940092</v>
      </c>
      <c r="CC196" s="49">
        <f t="shared" si="1358"/>
        <v>164.398940092</v>
      </c>
      <c r="CD196" s="58"/>
      <c r="CE196" s="58"/>
      <c r="CF196" s="58"/>
      <c r="CG196" s="58"/>
      <c r="CH196" s="81"/>
      <c r="CI196" s="58"/>
      <c r="CJ196" s="58"/>
      <c r="CK196" s="58"/>
      <c r="CL196" s="58"/>
      <c r="CM196" s="81"/>
      <c r="CN196" s="58"/>
      <c r="CO196" s="58"/>
      <c r="CP196" s="58"/>
      <c r="CQ196" s="58"/>
      <c r="CR196" s="81"/>
      <c r="CS196" s="58"/>
      <c r="CT196" s="58"/>
      <c r="CU196" s="58"/>
      <c r="CV196" s="58"/>
      <c r="CW196" s="81"/>
      <c r="CX196" s="58"/>
      <c r="CY196" s="58"/>
      <c r="CZ196" s="58"/>
      <c r="DA196" s="58"/>
      <c r="DB196" s="81"/>
      <c r="DC196" s="58"/>
      <c r="DD196" s="58"/>
      <c r="DE196" s="58"/>
      <c r="DF196" s="58"/>
      <c r="DG196" s="81"/>
      <c r="DH196" s="58"/>
      <c r="DI196" s="58"/>
      <c r="DJ196" s="58"/>
      <c r="DK196" s="58"/>
      <c r="DL196" s="49"/>
    </row>
    <row r="197" spans="1:116" s="92" customFormat="1" x14ac:dyDescent="0.25">
      <c r="A197" s="147"/>
      <c r="B197" s="138"/>
      <c r="C197" s="141"/>
      <c r="D197" s="150"/>
      <c r="E197" s="150"/>
      <c r="F197" s="144"/>
      <c r="G197" s="28" t="s">
        <v>240</v>
      </c>
      <c r="H197" s="29" t="s">
        <v>121</v>
      </c>
      <c r="I197" s="48"/>
      <c r="J197" s="49"/>
      <c r="K197" s="49"/>
      <c r="L197" s="49"/>
      <c r="M197" s="49"/>
      <c r="N197" s="49"/>
      <c r="O197" s="49"/>
      <c r="P197" s="58"/>
      <c r="Q197" s="58"/>
      <c r="R197" s="58"/>
      <c r="S197" s="58"/>
      <c r="T197" s="81"/>
      <c r="U197" s="58"/>
      <c r="V197" s="58"/>
      <c r="W197" s="58"/>
      <c r="X197" s="58"/>
      <c r="Y197" s="81"/>
      <c r="Z197" s="58"/>
      <c r="AA197" s="58"/>
      <c r="AB197" s="58"/>
      <c r="AC197" s="58"/>
      <c r="AD197" s="49"/>
      <c r="AE197" s="58"/>
      <c r="AF197" s="58"/>
      <c r="AG197" s="58"/>
      <c r="AH197" s="58"/>
      <c r="AI197" s="49"/>
      <c r="AJ197" s="58"/>
      <c r="AK197" s="58"/>
      <c r="AL197" s="58"/>
      <c r="AM197" s="58"/>
      <c r="AN197" s="58"/>
      <c r="AO197" s="81"/>
      <c r="AP197" s="58"/>
      <c r="AQ197" s="58"/>
      <c r="AR197" s="58"/>
      <c r="AS197" s="58"/>
      <c r="AT197" s="58"/>
      <c r="AU197" s="58"/>
      <c r="AV197" s="49"/>
      <c r="AW197" s="58"/>
      <c r="AX197" s="58"/>
      <c r="AY197" s="58"/>
      <c r="AZ197" s="58"/>
      <c r="BA197" s="58"/>
      <c r="BB197" s="49"/>
      <c r="BC197" s="58"/>
      <c r="BD197" s="58"/>
      <c r="BE197" s="58"/>
      <c r="BF197" s="58"/>
      <c r="BG197" s="81"/>
      <c r="BH197" s="58"/>
      <c r="BI197" s="58"/>
      <c r="BJ197" s="58"/>
      <c r="BK197" s="58"/>
      <c r="BL197" s="81"/>
      <c r="BM197" s="58"/>
      <c r="BN197" s="58"/>
      <c r="BO197" s="58"/>
      <c r="BP197" s="58"/>
      <c r="BQ197" s="58"/>
      <c r="BR197" s="58"/>
      <c r="BS197" s="58"/>
      <c r="BT197" s="58"/>
      <c r="BU197" s="58"/>
      <c r="BV197" s="81">
        <f t="shared" ref="BV197" si="1359">BU196</f>
        <v>0</v>
      </c>
      <c r="BW197" s="58">
        <f t="shared" ref="BW197" si="1360">BV196</f>
        <v>0</v>
      </c>
      <c r="BX197" s="58">
        <f>BW196</f>
        <v>0</v>
      </c>
      <c r="BY197" s="58">
        <f t="shared" ref="BY197" si="1361">BX196</f>
        <v>164.398940092</v>
      </c>
      <c r="BZ197" s="58">
        <f t="shared" ref="BZ197" si="1362">BY196</f>
        <v>164.398940092</v>
      </c>
      <c r="CA197" s="58">
        <f t="shared" ref="CA197" si="1363">BZ196</f>
        <v>164.398940092</v>
      </c>
      <c r="CB197" s="58">
        <f t="shared" ref="CB197" si="1364">CA196</f>
        <v>164.398940092</v>
      </c>
      <c r="CC197" s="49">
        <f t="shared" ref="CC197" si="1365">CB196</f>
        <v>164.398940092</v>
      </c>
      <c r="CD197" s="58"/>
      <c r="CE197" s="58"/>
      <c r="CF197" s="58"/>
      <c r="CG197" s="58"/>
      <c r="CH197" s="81"/>
      <c r="CI197" s="58"/>
      <c r="CJ197" s="58"/>
      <c r="CK197" s="58"/>
      <c r="CL197" s="58"/>
      <c r="CM197" s="81"/>
      <c r="CN197" s="58"/>
      <c r="CO197" s="58"/>
      <c r="CP197" s="58"/>
      <c r="CQ197" s="58"/>
      <c r="CR197" s="81"/>
      <c r="CS197" s="58"/>
      <c r="CT197" s="58"/>
      <c r="CU197" s="58"/>
      <c r="CV197" s="58"/>
      <c r="CW197" s="81"/>
      <c r="CX197" s="58"/>
      <c r="CY197" s="58"/>
      <c r="CZ197" s="58"/>
      <c r="DA197" s="58"/>
      <c r="DB197" s="81"/>
      <c r="DC197" s="58"/>
      <c r="DD197" s="58"/>
      <c r="DE197" s="58"/>
      <c r="DF197" s="58"/>
      <c r="DG197" s="81"/>
      <c r="DH197" s="58"/>
      <c r="DI197" s="58"/>
      <c r="DJ197" s="58"/>
      <c r="DK197" s="58"/>
      <c r="DL197" s="49"/>
    </row>
    <row r="198" spans="1:116" s="92" customFormat="1" x14ac:dyDescent="0.25">
      <c r="A198" s="147"/>
      <c r="B198" s="138"/>
      <c r="C198" s="141"/>
      <c r="D198" s="150"/>
      <c r="E198" s="150"/>
      <c r="F198" s="144"/>
      <c r="G198" s="30" t="s">
        <v>122</v>
      </c>
      <c r="H198" s="31" t="s">
        <v>120</v>
      </c>
      <c r="I198" s="48"/>
      <c r="J198" s="49"/>
      <c r="K198" s="49"/>
      <c r="L198" s="49"/>
      <c r="M198" s="49"/>
      <c r="N198" s="49"/>
      <c r="O198" s="49"/>
      <c r="P198" s="58"/>
      <c r="Q198" s="58"/>
      <c r="R198" s="58"/>
      <c r="S198" s="58"/>
      <c r="T198" s="81"/>
      <c r="U198" s="58"/>
      <c r="V198" s="58"/>
      <c r="W198" s="58"/>
      <c r="X198" s="58"/>
      <c r="Y198" s="81"/>
      <c r="Z198" s="58"/>
      <c r="AA198" s="58"/>
      <c r="AB198" s="58"/>
      <c r="AC198" s="58"/>
      <c r="AD198" s="49"/>
      <c r="AE198" s="58"/>
      <c r="AF198" s="58"/>
      <c r="AG198" s="58"/>
      <c r="AH198" s="58"/>
      <c r="AI198" s="49"/>
      <c r="AJ198" s="58"/>
      <c r="AK198" s="58"/>
      <c r="AL198" s="58"/>
      <c r="AM198" s="58"/>
      <c r="AN198" s="58"/>
      <c r="AO198" s="81"/>
      <c r="AP198" s="58"/>
      <c r="AQ198" s="58"/>
      <c r="AR198" s="58"/>
      <c r="AS198" s="58"/>
      <c r="AT198" s="58"/>
      <c r="AU198" s="58"/>
      <c r="AV198" s="49"/>
      <c r="AW198" s="58"/>
      <c r="AX198" s="58"/>
      <c r="AY198" s="58"/>
      <c r="AZ198" s="58"/>
      <c r="BA198" s="58"/>
      <c r="BB198" s="49"/>
      <c r="BC198" s="58"/>
      <c r="BD198" s="58"/>
      <c r="BE198" s="58"/>
      <c r="BF198" s="58"/>
      <c r="BG198" s="81"/>
      <c r="BH198" s="58"/>
      <c r="BI198" s="58"/>
      <c r="BJ198" s="58"/>
      <c r="BK198" s="58"/>
      <c r="BL198" s="81"/>
      <c r="BM198" s="58"/>
      <c r="BN198" s="58"/>
      <c r="BO198" s="58"/>
      <c r="BP198" s="58"/>
      <c r="BQ198" s="58"/>
      <c r="BR198" s="58"/>
      <c r="BS198" s="58"/>
      <c r="BT198" s="58"/>
      <c r="BU198" s="58"/>
      <c r="BV198" s="81"/>
      <c r="BW198" s="58"/>
      <c r="BX198" s="58">
        <f t="shared" ref="BX198" si="1366">BV197</f>
        <v>0</v>
      </c>
      <c r="BY198" s="58">
        <f t="shared" ref="BY198" si="1367">BW197</f>
        <v>0</v>
      </c>
      <c r="BZ198" s="58">
        <f t="shared" ref="BZ198" si="1368">BX197</f>
        <v>0</v>
      </c>
      <c r="CA198" s="58">
        <f t="shared" ref="CA198" si="1369">BY197</f>
        <v>164.398940092</v>
      </c>
      <c r="CB198" s="58">
        <f t="shared" ref="CB198" si="1370">BZ197</f>
        <v>164.398940092</v>
      </c>
      <c r="CC198" s="49">
        <f t="shared" ref="CC198" si="1371">CA197</f>
        <v>164.398940092</v>
      </c>
      <c r="CD198" s="58">
        <f t="shared" ref="CD198" si="1372">CB197</f>
        <v>164.398940092</v>
      </c>
      <c r="CE198" s="58">
        <f t="shared" ref="CE198" si="1373">CC197</f>
        <v>164.398940092</v>
      </c>
      <c r="CF198" s="58">
        <v>164.398940092</v>
      </c>
      <c r="CG198" s="58">
        <v>164.398940092</v>
      </c>
      <c r="CH198" s="81">
        <v>164.398940092</v>
      </c>
      <c r="CI198" s="58">
        <v>164.398940092</v>
      </c>
      <c r="CJ198" s="58">
        <v>164.398940092</v>
      </c>
      <c r="CK198" s="58">
        <v>164.398940092</v>
      </c>
      <c r="CL198" s="58">
        <v>164.398940092</v>
      </c>
      <c r="CM198" s="81">
        <v>164.398940092</v>
      </c>
      <c r="CN198" s="58">
        <v>164.398940092</v>
      </c>
      <c r="CO198" s="58">
        <v>164.398940092</v>
      </c>
      <c r="CP198" s="58">
        <v>164.398940092</v>
      </c>
      <c r="CQ198" s="58">
        <v>164.398940092</v>
      </c>
      <c r="CR198" s="81">
        <v>164.398940092</v>
      </c>
      <c r="CS198" s="58">
        <v>164.398940092</v>
      </c>
      <c r="CT198" s="58">
        <v>164.398940092</v>
      </c>
      <c r="CU198" s="58">
        <v>164.398940092</v>
      </c>
      <c r="CV198" s="58">
        <v>164.398940092</v>
      </c>
      <c r="CW198" s="81">
        <v>164.398940092</v>
      </c>
      <c r="CX198" s="58">
        <v>164.398940092</v>
      </c>
      <c r="CY198" s="58">
        <v>164.398940092</v>
      </c>
      <c r="CZ198" s="58">
        <v>164.398940092</v>
      </c>
      <c r="DA198" s="58">
        <v>164.398940092</v>
      </c>
      <c r="DB198" s="81">
        <v>164.398940092</v>
      </c>
      <c r="DC198" s="58">
        <v>164.398940092</v>
      </c>
      <c r="DD198" s="58">
        <v>164.398940092</v>
      </c>
      <c r="DE198" s="58">
        <v>164.398940092</v>
      </c>
      <c r="DF198" s="58">
        <v>164.398940092</v>
      </c>
      <c r="DG198" s="81">
        <v>164.398940092</v>
      </c>
      <c r="DH198" s="58">
        <v>164.398940092</v>
      </c>
      <c r="DI198" s="58">
        <v>164.398940092</v>
      </c>
      <c r="DJ198" s="58">
        <v>164.398940092</v>
      </c>
      <c r="DK198" s="58">
        <v>164.398940092</v>
      </c>
      <c r="DL198" s="49">
        <v>164.398940092</v>
      </c>
    </row>
    <row r="199" spans="1:116" s="92" customFormat="1" ht="15" customHeight="1" x14ac:dyDescent="0.25">
      <c r="A199" s="147"/>
      <c r="B199" s="138"/>
      <c r="C199" s="141"/>
      <c r="D199" s="150"/>
      <c r="E199" s="150"/>
      <c r="F199" s="144"/>
      <c r="G199" s="30"/>
      <c r="H199" s="31"/>
      <c r="I199" s="48"/>
      <c r="J199" s="49"/>
      <c r="K199" s="49"/>
      <c r="L199" s="49"/>
      <c r="M199" s="49"/>
      <c r="N199" s="49"/>
      <c r="O199" s="49"/>
      <c r="P199" s="58"/>
      <c r="Q199" s="58"/>
      <c r="R199" s="58"/>
      <c r="S199" s="58"/>
      <c r="T199" s="81"/>
      <c r="U199" s="58"/>
      <c r="V199" s="58"/>
      <c r="W199" s="58"/>
      <c r="X199" s="58"/>
      <c r="Y199" s="81"/>
      <c r="Z199" s="58"/>
      <c r="AA199" s="58"/>
      <c r="AB199" s="58"/>
      <c r="AC199" s="58"/>
      <c r="AD199" s="49"/>
      <c r="AE199" s="58"/>
      <c r="AF199" s="58"/>
      <c r="AG199" s="58"/>
      <c r="AH199" s="58"/>
      <c r="AI199" s="49"/>
      <c r="AJ199" s="58"/>
      <c r="AK199" s="58"/>
      <c r="AL199" s="58"/>
      <c r="AM199" s="58"/>
      <c r="AN199" s="58"/>
      <c r="AO199" s="81"/>
      <c r="AP199" s="58"/>
      <c r="AQ199" s="58"/>
      <c r="AR199" s="58"/>
      <c r="AS199" s="58"/>
      <c r="AT199" s="58"/>
      <c r="AU199" s="58"/>
      <c r="AV199" s="49"/>
      <c r="AW199" s="58"/>
      <c r="AX199" s="58"/>
      <c r="AY199" s="58"/>
      <c r="AZ199" s="58"/>
      <c r="BA199" s="58"/>
      <c r="BB199" s="49"/>
      <c r="BC199" s="58"/>
      <c r="BD199" s="58"/>
      <c r="BE199" s="58"/>
      <c r="BF199" s="58"/>
      <c r="BG199" s="81"/>
      <c r="BH199" s="58"/>
      <c r="BI199" s="58"/>
      <c r="BJ199" s="58"/>
      <c r="BK199" s="58"/>
      <c r="BL199" s="81"/>
      <c r="BM199" s="58"/>
      <c r="BN199" s="58"/>
      <c r="BO199" s="58"/>
      <c r="BP199" s="58"/>
      <c r="BQ199" s="58"/>
      <c r="BR199" s="58"/>
      <c r="BS199" s="58"/>
      <c r="BT199" s="58"/>
      <c r="BU199" s="58"/>
      <c r="BV199" s="81"/>
      <c r="BW199" s="58"/>
      <c r="BX199" s="58"/>
      <c r="BY199" s="58"/>
      <c r="BZ199" s="58"/>
      <c r="CA199" s="58"/>
      <c r="CB199" s="58"/>
      <c r="CC199" s="49"/>
      <c r="CD199" s="58"/>
      <c r="CE199" s="58"/>
      <c r="CF199" s="58"/>
      <c r="CG199" s="58"/>
      <c r="CH199" s="81"/>
      <c r="CI199" s="58"/>
      <c r="CJ199" s="58"/>
      <c r="CK199" s="58"/>
      <c r="CL199" s="58"/>
      <c r="CM199" s="81"/>
      <c r="CN199" s="58"/>
      <c r="CO199" s="58"/>
      <c r="CP199" s="58"/>
      <c r="CQ199" s="58"/>
      <c r="CR199" s="81"/>
      <c r="CS199" s="58"/>
      <c r="CT199" s="58"/>
      <c r="CU199" s="58"/>
      <c r="CV199" s="58"/>
      <c r="CW199" s="81"/>
      <c r="CX199" s="58"/>
      <c r="CY199" s="58"/>
      <c r="CZ199" s="58"/>
      <c r="DA199" s="58"/>
      <c r="DB199" s="81"/>
      <c r="DC199" s="58"/>
      <c r="DD199" s="58"/>
      <c r="DE199" s="58"/>
      <c r="DF199" s="58"/>
      <c r="DG199" s="81"/>
      <c r="DH199" s="58"/>
      <c r="DI199" s="58"/>
      <c r="DJ199" s="58"/>
      <c r="DK199" s="58"/>
      <c r="DL199" s="49"/>
    </row>
    <row r="200" spans="1:116" s="92" customFormat="1" ht="15" customHeight="1" x14ac:dyDescent="0.25">
      <c r="A200" s="147"/>
      <c r="B200" s="138"/>
      <c r="C200" s="141"/>
      <c r="D200" s="150"/>
      <c r="E200" s="150"/>
      <c r="F200" s="144"/>
      <c r="G200" s="32"/>
      <c r="H200" s="33"/>
      <c r="I200" s="48"/>
      <c r="J200" s="49"/>
      <c r="K200" s="49"/>
      <c r="L200" s="49"/>
      <c r="M200" s="49"/>
      <c r="N200" s="49"/>
      <c r="O200" s="49"/>
      <c r="P200" s="58"/>
      <c r="Q200" s="58"/>
      <c r="R200" s="58"/>
      <c r="S200" s="58"/>
      <c r="T200" s="81"/>
      <c r="U200" s="58"/>
      <c r="V200" s="58"/>
      <c r="W200" s="58"/>
      <c r="X200" s="58"/>
      <c r="Y200" s="81"/>
      <c r="Z200" s="58"/>
      <c r="AA200" s="58"/>
      <c r="AB200" s="58"/>
      <c r="AC200" s="58"/>
      <c r="AD200" s="49"/>
      <c r="AE200" s="58"/>
      <c r="AF200" s="58"/>
      <c r="AG200" s="58"/>
      <c r="AH200" s="58"/>
      <c r="AI200" s="49"/>
      <c r="AJ200" s="58"/>
      <c r="AK200" s="58"/>
      <c r="AL200" s="58"/>
      <c r="AM200" s="58"/>
      <c r="AN200" s="58"/>
      <c r="AO200" s="81"/>
      <c r="AP200" s="58"/>
      <c r="AQ200" s="58"/>
      <c r="AR200" s="58"/>
      <c r="AS200" s="58"/>
      <c r="AT200" s="58"/>
      <c r="AU200" s="58"/>
      <c r="AV200" s="49"/>
      <c r="AW200" s="58"/>
      <c r="AX200" s="58"/>
      <c r="AY200" s="58"/>
      <c r="AZ200" s="58"/>
      <c r="BA200" s="58"/>
      <c r="BB200" s="49"/>
      <c r="BC200" s="58"/>
      <c r="BD200" s="58"/>
      <c r="BE200" s="58"/>
      <c r="BF200" s="58"/>
      <c r="BG200" s="81"/>
      <c r="BH200" s="58"/>
      <c r="BI200" s="58"/>
      <c r="BJ200" s="58"/>
      <c r="BK200" s="58"/>
      <c r="BL200" s="81"/>
      <c r="BM200" s="58"/>
      <c r="BN200" s="58"/>
      <c r="BO200" s="58"/>
      <c r="BP200" s="58"/>
      <c r="BQ200" s="58"/>
      <c r="BR200" s="58"/>
      <c r="BS200" s="58"/>
      <c r="BT200" s="58"/>
      <c r="BU200" s="58"/>
      <c r="BV200" s="81"/>
      <c r="BW200" s="58"/>
      <c r="BX200" s="58"/>
      <c r="BY200" s="58"/>
      <c r="BZ200" s="58"/>
      <c r="CA200" s="58"/>
      <c r="CB200" s="58"/>
      <c r="CC200" s="49"/>
      <c r="CD200" s="58"/>
      <c r="CE200" s="58"/>
      <c r="CF200" s="58"/>
      <c r="CG200" s="58"/>
      <c r="CH200" s="81"/>
      <c r="CI200" s="58"/>
      <c r="CJ200" s="58"/>
      <c r="CK200" s="58"/>
      <c r="CL200" s="58"/>
      <c r="CM200" s="81"/>
      <c r="CN200" s="58"/>
      <c r="CO200" s="58"/>
      <c r="CP200" s="58"/>
      <c r="CQ200" s="58"/>
      <c r="CR200" s="81"/>
      <c r="CS200" s="58"/>
      <c r="CT200" s="58"/>
      <c r="CU200" s="58"/>
      <c r="CV200" s="58"/>
      <c r="CW200" s="81"/>
      <c r="CX200" s="58"/>
      <c r="CY200" s="58"/>
      <c r="CZ200" s="58"/>
      <c r="DA200" s="58"/>
      <c r="DB200" s="81"/>
      <c r="DC200" s="58"/>
      <c r="DD200" s="58"/>
      <c r="DE200" s="58"/>
      <c r="DF200" s="58"/>
      <c r="DG200" s="81"/>
      <c r="DH200" s="58"/>
      <c r="DI200" s="58"/>
      <c r="DJ200" s="58"/>
      <c r="DK200" s="58"/>
      <c r="DL200" s="49"/>
    </row>
    <row r="201" spans="1:116" s="92" customFormat="1" ht="15" customHeight="1" x14ac:dyDescent="0.25">
      <c r="A201" s="147"/>
      <c r="B201" s="138"/>
      <c r="C201" s="141"/>
      <c r="D201" s="150"/>
      <c r="E201" s="150"/>
      <c r="F201" s="144"/>
      <c r="G201" s="32"/>
      <c r="H201" s="33"/>
      <c r="I201" s="48"/>
      <c r="J201" s="49"/>
      <c r="K201" s="49"/>
      <c r="L201" s="49"/>
      <c r="M201" s="49"/>
      <c r="N201" s="49"/>
      <c r="O201" s="49"/>
      <c r="P201" s="58"/>
      <c r="Q201" s="58"/>
      <c r="R201" s="58"/>
      <c r="S201" s="58"/>
      <c r="T201" s="81"/>
      <c r="U201" s="58"/>
      <c r="V201" s="58"/>
      <c r="W201" s="58"/>
      <c r="X201" s="58"/>
      <c r="Y201" s="81"/>
      <c r="Z201" s="58"/>
      <c r="AA201" s="58"/>
      <c r="AB201" s="58"/>
      <c r="AC201" s="58"/>
      <c r="AD201" s="49"/>
      <c r="AE201" s="58"/>
      <c r="AF201" s="58"/>
      <c r="AG201" s="58"/>
      <c r="AH201" s="58"/>
      <c r="AI201" s="49"/>
      <c r="AJ201" s="58"/>
      <c r="AK201" s="58"/>
      <c r="AL201" s="58"/>
      <c r="AM201" s="58"/>
      <c r="AN201" s="58"/>
      <c r="AO201" s="81"/>
      <c r="AP201" s="58"/>
      <c r="AQ201" s="58"/>
      <c r="AR201" s="58"/>
      <c r="AS201" s="58"/>
      <c r="AT201" s="58"/>
      <c r="AU201" s="58"/>
      <c r="AV201" s="49"/>
      <c r="AW201" s="58"/>
      <c r="AX201" s="58"/>
      <c r="AY201" s="58"/>
      <c r="AZ201" s="58"/>
      <c r="BA201" s="58"/>
      <c r="BB201" s="49"/>
      <c r="BC201" s="58"/>
      <c r="BD201" s="58"/>
      <c r="BE201" s="58"/>
      <c r="BF201" s="58"/>
      <c r="BG201" s="81"/>
      <c r="BH201" s="58"/>
      <c r="BI201" s="58"/>
      <c r="BJ201" s="58"/>
      <c r="BK201" s="58"/>
      <c r="BL201" s="81"/>
      <c r="BM201" s="58"/>
      <c r="BN201" s="58"/>
      <c r="BO201" s="58"/>
      <c r="BP201" s="58"/>
      <c r="BQ201" s="58"/>
      <c r="BR201" s="58"/>
      <c r="BS201" s="58"/>
      <c r="BT201" s="58"/>
      <c r="BU201" s="58"/>
      <c r="BV201" s="81"/>
      <c r="BW201" s="58"/>
      <c r="BX201" s="58"/>
      <c r="BY201" s="58"/>
      <c r="BZ201" s="58"/>
      <c r="CA201" s="58"/>
      <c r="CB201" s="58"/>
      <c r="CC201" s="49"/>
      <c r="CD201" s="58"/>
      <c r="CE201" s="58"/>
      <c r="CF201" s="58"/>
      <c r="CG201" s="58"/>
      <c r="CH201" s="81"/>
      <c r="CI201" s="58"/>
      <c r="CJ201" s="58"/>
      <c r="CK201" s="58"/>
      <c r="CL201" s="58"/>
      <c r="CM201" s="81"/>
      <c r="CN201" s="58"/>
      <c r="CO201" s="58"/>
      <c r="CP201" s="58"/>
      <c r="CQ201" s="58"/>
      <c r="CR201" s="81"/>
      <c r="CS201" s="58"/>
      <c r="CT201" s="58"/>
      <c r="CU201" s="58"/>
      <c r="CV201" s="58"/>
      <c r="CW201" s="81"/>
      <c r="CX201" s="58"/>
      <c r="CY201" s="58"/>
      <c r="CZ201" s="58"/>
      <c r="DA201" s="58"/>
      <c r="DB201" s="81"/>
      <c r="DC201" s="58"/>
      <c r="DD201" s="58"/>
      <c r="DE201" s="58"/>
      <c r="DF201" s="58"/>
      <c r="DG201" s="81"/>
      <c r="DH201" s="58"/>
      <c r="DI201" s="58"/>
      <c r="DJ201" s="58"/>
      <c r="DK201" s="58"/>
      <c r="DL201" s="49"/>
    </row>
    <row r="202" spans="1:116" s="92" customFormat="1" ht="15" customHeight="1" x14ac:dyDescent="0.25">
      <c r="A202" s="147"/>
      <c r="B202" s="138"/>
      <c r="C202" s="141"/>
      <c r="D202" s="150"/>
      <c r="E202" s="150"/>
      <c r="F202" s="144"/>
      <c r="G202" s="34"/>
      <c r="H202" s="35"/>
      <c r="I202" s="48"/>
      <c r="J202" s="49"/>
      <c r="K202" s="49"/>
      <c r="L202" s="49"/>
      <c r="M202" s="49"/>
      <c r="N202" s="49"/>
      <c r="O202" s="49"/>
      <c r="P202" s="58"/>
      <c r="Q202" s="58"/>
      <c r="R202" s="58"/>
      <c r="S202" s="58"/>
      <c r="T202" s="81"/>
      <c r="U202" s="58"/>
      <c r="V202" s="58"/>
      <c r="W202" s="58"/>
      <c r="X202" s="58"/>
      <c r="Y202" s="81"/>
      <c r="Z202" s="58"/>
      <c r="AA202" s="58"/>
      <c r="AB202" s="58"/>
      <c r="AC202" s="58"/>
      <c r="AD202" s="49"/>
      <c r="AE202" s="58"/>
      <c r="AF202" s="58"/>
      <c r="AG202" s="58"/>
      <c r="AH202" s="58"/>
      <c r="AI202" s="49"/>
      <c r="AJ202" s="58"/>
      <c r="AK202" s="58"/>
      <c r="AL202" s="58"/>
      <c r="AM202" s="58"/>
      <c r="AN202" s="58"/>
      <c r="AO202" s="81"/>
      <c r="AP202" s="58"/>
      <c r="AQ202" s="58"/>
      <c r="AR202" s="58"/>
      <c r="AS202" s="58"/>
      <c r="AT202" s="58"/>
      <c r="AU202" s="58"/>
      <c r="AV202" s="49"/>
      <c r="AW202" s="58"/>
      <c r="AX202" s="58"/>
      <c r="AY202" s="58"/>
      <c r="AZ202" s="58"/>
      <c r="BA202" s="58"/>
      <c r="BB202" s="49"/>
      <c r="BC202" s="58"/>
      <c r="BD202" s="58"/>
      <c r="BE202" s="58"/>
      <c r="BF202" s="58"/>
      <c r="BG202" s="81"/>
      <c r="BH202" s="58"/>
      <c r="BI202" s="58"/>
      <c r="BJ202" s="58"/>
      <c r="BK202" s="58"/>
      <c r="BL202" s="81"/>
      <c r="BM202" s="58"/>
      <c r="BN202" s="58"/>
      <c r="BO202" s="58"/>
      <c r="BP202" s="58"/>
      <c r="BQ202" s="58"/>
      <c r="BR202" s="58"/>
      <c r="BS202" s="58"/>
      <c r="BT202" s="58"/>
      <c r="BU202" s="58"/>
      <c r="BV202" s="81"/>
      <c r="BW202" s="58"/>
      <c r="BX202" s="58"/>
      <c r="BY202" s="58"/>
      <c r="BZ202" s="58"/>
      <c r="CA202" s="58"/>
      <c r="CB202" s="58"/>
      <c r="CC202" s="49"/>
      <c r="CD202" s="58"/>
      <c r="CE202" s="58"/>
      <c r="CF202" s="58"/>
      <c r="CG202" s="58"/>
      <c r="CH202" s="81"/>
      <c r="CI202" s="58"/>
      <c r="CJ202" s="58"/>
      <c r="CK202" s="58"/>
      <c r="CL202" s="58"/>
      <c r="CM202" s="81"/>
      <c r="CN202" s="58"/>
      <c r="CO202" s="58"/>
      <c r="CP202" s="58"/>
      <c r="CQ202" s="58"/>
      <c r="CR202" s="81"/>
      <c r="CS202" s="58"/>
      <c r="CT202" s="58"/>
      <c r="CU202" s="58"/>
      <c r="CV202" s="58"/>
      <c r="CW202" s="81"/>
      <c r="CX202" s="58"/>
      <c r="CY202" s="58"/>
      <c r="CZ202" s="58"/>
      <c r="DA202" s="58"/>
      <c r="DB202" s="81"/>
      <c r="DC202" s="58"/>
      <c r="DD202" s="58"/>
      <c r="DE202" s="58"/>
      <c r="DF202" s="58"/>
      <c r="DG202" s="81"/>
      <c r="DH202" s="58"/>
      <c r="DI202" s="58"/>
      <c r="DJ202" s="58"/>
      <c r="DK202" s="58"/>
      <c r="DL202" s="49"/>
    </row>
    <row r="203" spans="1:116" s="92" customFormat="1" ht="15" customHeight="1" x14ac:dyDescent="0.25">
      <c r="A203" s="147"/>
      <c r="B203" s="138"/>
      <c r="C203" s="141"/>
      <c r="D203" s="150"/>
      <c r="E203" s="150"/>
      <c r="F203" s="144"/>
      <c r="G203" s="34"/>
      <c r="H203" s="35"/>
      <c r="I203" s="48"/>
      <c r="J203" s="49"/>
      <c r="K203" s="49"/>
      <c r="L203" s="49"/>
      <c r="M203" s="49"/>
      <c r="N203" s="49"/>
      <c r="O203" s="49"/>
      <c r="P203" s="58"/>
      <c r="Q203" s="58"/>
      <c r="R203" s="58"/>
      <c r="S203" s="58"/>
      <c r="T203" s="81"/>
      <c r="U203" s="58"/>
      <c r="V203" s="58"/>
      <c r="W203" s="58"/>
      <c r="X203" s="58"/>
      <c r="Y203" s="81"/>
      <c r="Z203" s="58"/>
      <c r="AA203" s="58"/>
      <c r="AB203" s="58"/>
      <c r="AC203" s="58"/>
      <c r="AD203" s="49"/>
      <c r="AE203" s="58"/>
      <c r="AF203" s="58"/>
      <c r="AG203" s="58"/>
      <c r="AH203" s="58"/>
      <c r="AI203" s="49"/>
      <c r="AJ203" s="58"/>
      <c r="AK203" s="58"/>
      <c r="AL203" s="58"/>
      <c r="AM203" s="58"/>
      <c r="AN203" s="58"/>
      <c r="AO203" s="81"/>
      <c r="AP203" s="58"/>
      <c r="AQ203" s="58"/>
      <c r="AR203" s="58"/>
      <c r="AS203" s="58"/>
      <c r="AT203" s="58"/>
      <c r="AU203" s="58"/>
      <c r="AV203" s="49"/>
      <c r="AW203" s="58"/>
      <c r="AX203" s="58"/>
      <c r="AY203" s="58"/>
      <c r="AZ203" s="58"/>
      <c r="BA203" s="58"/>
      <c r="BB203" s="49"/>
      <c r="BC203" s="58"/>
      <c r="BD203" s="58"/>
      <c r="BE203" s="58"/>
      <c r="BF203" s="58"/>
      <c r="BG203" s="81"/>
      <c r="BH203" s="58"/>
      <c r="BI203" s="58"/>
      <c r="BJ203" s="58"/>
      <c r="BK203" s="58"/>
      <c r="BL203" s="81"/>
      <c r="BM203" s="58"/>
      <c r="BN203" s="58"/>
      <c r="BO203" s="58"/>
      <c r="BP203" s="58"/>
      <c r="BQ203" s="58"/>
      <c r="BR203" s="58"/>
      <c r="BS203" s="58"/>
      <c r="BT203" s="58"/>
      <c r="BU203" s="58"/>
      <c r="BV203" s="81"/>
      <c r="BW203" s="58"/>
      <c r="BX203" s="58"/>
      <c r="BY203" s="58"/>
      <c r="BZ203" s="58"/>
      <c r="CA203" s="58"/>
      <c r="CB203" s="58"/>
      <c r="CC203" s="49"/>
      <c r="CD203" s="58"/>
      <c r="CE203" s="58"/>
      <c r="CF203" s="58"/>
      <c r="CG203" s="58"/>
      <c r="CH203" s="81"/>
      <c r="CI203" s="58"/>
      <c r="CJ203" s="58"/>
      <c r="CK203" s="58"/>
      <c r="CL203" s="58"/>
      <c r="CM203" s="81"/>
      <c r="CN203" s="58"/>
      <c r="CO203" s="58"/>
      <c r="CP203" s="58"/>
      <c r="CQ203" s="58"/>
      <c r="CR203" s="81"/>
      <c r="CS203" s="58"/>
      <c r="CT203" s="58"/>
      <c r="CU203" s="58"/>
      <c r="CV203" s="58"/>
      <c r="CW203" s="81"/>
      <c r="CX203" s="58"/>
      <c r="CY203" s="58"/>
      <c r="CZ203" s="58"/>
      <c r="DA203" s="58"/>
      <c r="DB203" s="81"/>
      <c r="DC203" s="58"/>
      <c r="DD203" s="58"/>
      <c r="DE203" s="58"/>
      <c r="DF203" s="58"/>
      <c r="DG203" s="81"/>
      <c r="DH203" s="58"/>
      <c r="DI203" s="58"/>
      <c r="DJ203" s="58"/>
      <c r="DK203" s="58"/>
      <c r="DL203" s="49"/>
    </row>
    <row r="204" spans="1:116" s="92" customFormat="1" ht="15.75" customHeight="1" thickBot="1" x14ac:dyDescent="0.3">
      <c r="A204" s="148"/>
      <c r="B204" s="139"/>
      <c r="C204" s="142"/>
      <c r="D204" s="151"/>
      <c r="E204" s="151"/>
      <c r="F204" s="145"/>
      <c r="G204" s="69"/>
      <c r="H204" s="70"/>
      <c r="I204" s="51"/>
      <c r="J204" s="52"/>
      <c r="K204" s="52"/>
      <c r="L204" s="52"/>
      <c r="M204" s="52"/>
      <c r="N204" s="52"/>
      <c r="O204" s="52"/>
      <c r="P204" s="80"/>
      <c r="Q204" s="80"/>
      <c r="R204" s="80"/>
      <c r="S204" s="80"/>
      <c r="T204" s="79"/>
      <c r="U204" s="80"/>
      <c r="V204" s="80"/>
      <c r="W204" s="80"/>
      <c r="X204" s="80"/>
      <c r="Y204" s="79"/>
      <c r="Z204" s="80"/>
      <c r="AA204" s="80"/>
      <c r="AB204" s="80"/>
      <c r="AC204" s="80"/>
      <c r="AD204" s="52"/>
      <c r="AE204" s="80"/>
      <c r="AF204" s="80"/>
      <c r="AG204" s="80"/>
      <c r="AH204" s="80"/>
      <c r="AI204" s="52"/>
      <c r="AJ204" s="80"/>
      <c r="AK204" s="80"/>
      <c r="AL204" s="80"/>
      <c r="AM204" s="80"/>
      <c r="AN204" s="80"/>
      <c r="AO204" s="79"/>
      <c r="AP204" s="80"/>
      <c r="AQ204" s="80"/>
      <c r="AR204" s="80"/>
      <c r="AS204" s="80"/>
      <c r="AT204" s="80"/>
      <c r="AU204" s="80"/>
      <c r="AV204" s="52"/>
      <c r="AW204" s="80"/>
      <c r="AX204" s="80"/>
      <c r="AY204" s="80"/>
      <c r="AZ204" s="80"/>
      <c r="BA204" s="80"/>
      <c r="BB204" s="52"/>
      <c r="BC204" s="80"/>
      <c r="BD204" s="80"/>
      <c r="BE204" s="80"/>
      <c r="BF204" s="80"/>
      <c r="BG204" s="79"/>
      <c r="BH204" s="80"/>
      <c r="BI204" s="80"/>
      <c r="BJ204" s="80"/>
      <c r="BK204" s="80"/>
      <c r="BL204" s="79"/>
      <c r="BM204" s="80"/>
      <c r="BN204" s="80"/>
      <c r="BO204" s="80"/>
      <c r="BP204" s="80"/>
      <c r="BQ204" s="80"/>
      <c r="BR204" s="80"/>
      <c r="BS204" s="80"/>
      <c r="BT204" s="80"/>
      <c r="BU204" s="80"/>
      <c r="BV204" s="79"/>
      <c r="BW204" s="80"/>
      <c r="BX204" s="80"/>
      <c r="BY204" s="80"/>
      <c r="BZ204" s="80"/>
      <c r="CA204" s="80"/>
      <c r="CB204" s="80"/>
      <c r="CC204" s="52"/>
      <c r="CD204" s="80"/>
      <c r="CE204" s="80"/>
      <c r="CF204" s="80"/>
      <c r="CG204" s="80"/>
      <c r="CH204" s="79"/>
      <c r="CI204" s="80"/>
      <c r="CJ204" s="80"/>
      <c r="CK204" s="80"/>
      <c r="CL204" s="80"/>
      <c r="CM204" s="79"/>
      <c r="CN204" s="80"/>
      <c r="CO204" s="80"/>
      <c r="CP204" s="80"/>
      <c r="CQ204" s="80"/>
      <c r="CR204" s="79"/>
      <c r="CS204" s="80"/>
      <c r="CT204" s="80"/>
      <c r="CU204" s="80"/>
      <c r="CV204" s="80"/>
      <c r="CW204" s="79"/>
      <c r="CX204" s="80"/>
      <c r="CY204" s="80"/>
      <c r="CZ204" s="80"/>
      <c r="DA204" s="80"/>
      <c r="DB204" s="79"/>
      <c r="DC204" s="80"/>
      <c r="DD204" s="80"/>
      <c r="DE204" s="80"/>
      <c r="DF204" s="80"/>
      <c r="DG204" s="79"/>
      <c r="DH204" s="80"/>
      <c r="DI204" s="80"/>
      <c r="DJ204" s="80"/>
      <c r="DK204" s="80"/>
      <c r="DL204" s="52"/>
    </row>
    <row r="205" spans="1:116" s="92" customFormat="1" x14ac:dyDescent="0.25">
      <c r="A205" s="99"/>
      <c r="B205" s="100"/>
      <c r="C205" s="100"/>
      <c r="D205" s="101"/>
      <c r="E205" s="102"/>
      <c r="F205" s="100"/>
      <c r="G205" s="100"/>
      <c r="H205" s="100"/>
      <c r="I205" s="102"/>
      <c r="J205" s="102"/>
      <c r="K205" s="102"/>
      <c r="L205" s="102"/>
      <c r="M205" s="102"/>
      <c r="N205" s="102"/>
      <c r="O205" s="102"/>
      <c r="P205" s="102"/>
      <c r="Q205" s="102"/>
      <c r="R205" s="102"/>
      <c r="S205" s="102"/>
      <c r="T205" s="102"/>
      <c r="U205" s="102"/>
      <c r="V205" s="102"/>
      <c r="W205" s="102"/>
      <c r="X205" s="102"/>
      <c r="Y205" s="102"/>
      <c r="Z205" s="102"/>
      <c r="AA205" s="102"/>
      <c r="AB205" s="102"/>
      <c r="AC205" s="102"/>
      <c r="AD205" s="102"/>
      <c r="AE205" s="102"/>
      <c r="AF205" s="102"/>
      <c r="AG205" s="102"/>
      <c r="AH205" s="102"/>
      <c r="AI205" s="102"/>
      <c r="AJ205" s="102"/>
      <c r="AK205" s="102"/>
      <c r="AL205" s="102"/>
      <c r="AM205" s="102"/>
      <c r="AN205" s="102"/>
      <c r="AO205" s="102"/>
      <c r="AP205" s="102"/>
      <c r="AQ205" s="102"/>
      <c r="AR205" s="102"/>
      <c r="AS205" s="102"/>
      <c r="AT205" s="102"/>
      <c r="AU205" s="102"/>
      <c r="AV205" s="102"/>
      <c r="AW205" s="102"/>
      <c r="AX205" s="102"/>
      <c r="AY205" s="102"/>
      <c r="AZ205" s="102"/>
      <c r="BA205" s="102"/>
      <c r="BB205" s="102"/>
      <c r="BC205" s="102"/>
      <c r="BD205" s="102"/>
      <c r="BE205" s="102"/>
      <c r="BF205" s="102"/>
      <c r="BG205" s="102"/>
      <c r="BH205" s="102"/>
      <c r="BI205" s="102"/>
      <c r="BJ205" s="102"/>
      <c r="BK205" s="102"/>
      <c r="BL205" s="102"/>
      <c r="BM205" s="102"/>
      <c r="BN205" s="102"/>
      <c r="BO205" s="102"/>
      <c r="BP205" s="102"/>
      <c r="BQ205" s="102"/>
      <c r="BR205" s="102"/>
      <c r="BS205" s="102"/>
      <c r="BT205" s="102"/>
      <c r="BU205" s="102"/>
      <c r="BV205" s="102"/>
      <c r="BW205" s="102"/>
      <c r="BX205" s="102"/>
      <c r="BY205" s="102"/>
      <c r="BZ205" s="102"/>
      <c r="CA205" s="102"/>
      <c r="CB205" s="102"/>
      <c r="CC205" s="102"/>
      <c r="CD205" s="102"/>
      <c r="CE205" s="102"/>
      <c r="CF205" s="102"/>
      <c r="CG205" s="102"/>
      <c r="CH205" s="102"/>
      <c r="CI205" s="102"/>
      <c r="CJ205" s="102"/>
      <c r="CK205" s="102"/>
      <c r="CL205" s="102"/>
      <c r="CM205" s="102"/>
      <c r="CN205" s="102"/>
      <c r="CO205" s="102"/>
      <c r="CP205" s="102"/>
      <c r="CQ205" s="102"/>
      <c r="CR205" s="102"/>
      <c r="CS205" s="102"/>
      <c r="CT205" s="102"/>
      <c r="CU205" s="102"/>
      <c r="CV205" s="102"/>
      <c r="CW205" s="102"/>
      <c r="CX205" s="102"/>
      <c r="CY205" s="102"/>
      <c r="CZ205" s="102"/>
      <c r="DA205" s="102"/>
      <c r="DB205" s="102"/>
      <c r="DC205" s="102"/>
      <c r="DD205" s="102"/>
      <c r="DE205" s="102"/>
      <c r="DF205" s="102"/>
      <c r="DG205" s="102"/>
      <c r="DH205" s="102"/>
      <c r="DI205" s="102"/>
      <c r="DJ205" s="102"/>
      <c r="DK205" s="102"/>
      <c r="DL205" s="102"/>
    </row>
    <row r="206" spans="1:116" s="92" customFormat="1" ht="15.75" thickBot="1" x14ac:dyDescent="0.3">
      <c r="A206" s="99"/>
      <c r="B206" s="100"/>
      <c r="C206" s="100"/>
      <c r="D206" s="101"/>
      <c r="E206" s="102"/>
      <c r="F206" s="100"/>
      <c r="G206" s="100"/>
      <c r="H206" s="100"/>
      <c r="I206" s="102"/>
      <c r="J206" s="102"/>
      <c r="K206" s="102"/>
      <c r="L206" s="102"/>
      <c r="M206" s="102"/>
      <c r="N206" s="102"/>
      <c r="O206" s="102"/>
      <c r="P206" s="102"/>
      <c r="Q206" s="102"/>
      <c r="R206" s="102"/>
      <c r="S206" s="102"/>
      <c r="T206" s="102"/>
      <c r="U206" s="102"/>
      <c r="V206" s="102"/>
      <c r="W206" s="102"/>
      <c r="X206" s="102"/>
      <c r="Y206" s="102"/>
      <c r="Z206" s="102"/>
      <c r="AA206" s="102"/>
      <c r="AB206" s="102"/>
      <c r="AC206" s="102"/>
      <c r="AD206" s="102"/>
      <c r="AE206" s="102"/>
      <c r="AF206" s="102"/>
      <c r="AG206" s="102"/>
      <c r="AH206" s="102"/>
      <c r="AI206" s="102"/>
      <c r="AJ206" s="102"/>
      <c r="AK206" s="102"/>
      <c r="AL206" s="102"/>
      <c r="AM206" s="102"/>
      <c r="AN206" s="102"/>
      <c r="AO206" s="102"/>
      <c r="AP206" s="102"/>
      <c r="AQ206" s="102"/>
      <c r="AR206" s="102"/>
      <c r="AS206" s="102"/>
      <c r="AT206" s="102"/>
      <c r="AU206" s="102"/>
      <c r="AV206" s="102"/>
      <c r="AW206" s="102"/>
      <c r="AX206" s="102"/>
      <c r="AY206" s="102"/>
      <c r="AZ206" s="102"/>
      <c r="BA206" s="102"/>
      <c r="BB206" s="102"/>
      <c r="BC206" s="102"/>
      <c r="BD206" s="102"/>
      <c r="BE206" s="102"/>
      <c r="BF206" s="102"/>
      <c r="BG206" s="102"/>
      <c r="BH206" s="102"/>
      <c r="BI206" s="102"/>
      <c r="BJ206" s="102"/>
      <c r="BK206" s="102"/>
      <c r="BL206" s="102"/>
      <c r="BM206" s="102"/>
      <c r="BN206" s="102"/>
      <c r="BO206" s="102"/>
      <c r="BP206" s="102"/>
      <c r="BQ206" s="102"/>
      <c r="BR206" s="102"/>
      <c r="BS206" s="102"/>
      <c r="BT206" s="102"/>
      <c r="BU206" s="102"/>
      <c r="BV206" s="102"/>
      <c r="BW206" s="102"/>
      <c r="BX206" s="102"/>
      <c r="BY206" s="102"/>
      <c r="BZ206" s="102"/>
      <c r="CA206" s="102"/>
      <c r="CB206" s="102"/>
      <c r="CC206" s="102"/>
      <c r="CD206" s="102"/>
      <c r="CE206" s="102"/>
      <c r="CF206" s="102"/>
      <c r="CG206" s="102"/>
      <c r="CH206" s="102"/>
      <c r="CI206" s="102"/>
      <c r="CJ206" s="102"/>
      <c r="CK206" s="102"/>
      <c r="CL206" s="102"/>
      <c r="CM206" s="102"/>
      <c r="CN206" s="102"/>
      <c r="CO206" s="102"/>
      <c r="CP206" s="102"/>
      <c r="CQ206" s="102"/>
      <c r="CR206" s="102"/>
      <c r="CS206" s="102"/>
      <c r="CT206" s="102"/>
      <c r="CU206" s="102"/>
      <c r="CV206" s="102"/>
      <c r="CW206" s="102"/>
      <c r="CX206" s="102"/>
      <c r="CY206" s="102"/>
      <c r="CZ206" s="102"/>
      <c r="DA206" s="102"/>
      <c r="DB206" s="102"/>
      <c r="DC206" s="102"/>
      <c r="DD206" s="102"/>
      <c r="DE206" s="102"/>
      <c r="DF206" s="102"/>
      <c r="DG206" s="102"/>
      <c r="DH206" s="102"/>
      <c r="DI206" s="102"/>
      <c r="DJ206" s="102"/>
      <c r="DK206" s="102"/>
      <c r="DL206" s="102"/>
    </row>
    <row r="207" spans="1:116" x14ac:dyDescent="0.25">
      <c r="G207" s="103" t="s">
        <v>214</v>
      </c>
      <c r="H207" s="25"/>
      <c r="I207" s="84">
        <f t="shared" ref="I207:AN207" si="1374">I171+I147+I136+I125+I113+I101+I89+I77+I65+I53+I41+I29+I17+I5+I160</f>
        <v>165.61556400000001</v>
      </c>
      <c r="J207" s="85">
        <f t="shared" si="1374"/>
        <v>48.806196999999997</v>
      </c>
      <c r="K207" s="85">
        <f t="shared" si="1374"/>
        <v>53.453496999999999</v>
      </c>
      <c r="L207" s="85">
        <f t="shared" si="1374"/>
        <v>35.273735000000002</v>
      </c>
      <c r="M207" s="85">
        <f t="shared" si="1374"/>
        <v>74.935394000000002</v>
      </c>
      <c r="N207" s="85">
        <f t="shared" si="1374"/>
        <v>29.984511999999999</v>
      </c>
      <c r="O207" s="85">
        <f t="shared" si="1374"/>
        <v>30.275220000000001</v>
      </c>
      <c r="P207" s="85">
        <f t="shared" si="1374"/>
        <v>0</v>
      </c>
      <c r="Q207" s="85">
        <f t="shared" si="1374"/>
        <v>0</v>
      </c>
      <c r="R207" s="85">
        <f t="shared" si="1374"/>
        <v>0</v>
      </c>
      <c r="S207" s="85">
        <f t="shared" si="1374"/>
        <v>0</v>
      </c>
      <c r="T207" s="85">
        <f t="shared" si="1374"/>
        <v>113.5761381714286</v>
      </c>
      <c r="U207" s="85">
        <f t="shared" si="1374"/>
        <v>0</v>
      </c>
      <c r="V207" s="85">
        <f t="shared" si="1374"/>
        <v>0</v>
      </c>
      <c r="W207" s="85">
        <f t="shared" si="1374"/>
        <v>0</v>
      </c>
      <c r="X207" s="85">
        <f t="shared" si="1374"/>
        <v>0</v>
      </c>
      <c r="Y207" s="85">
        <f t="shared" si="1374"/>
        <v>159.83220840000004</v>
      </c>
      <c r="Z207" s="85">
        <f t="shared" si="1374"/>
        <v>0</v>
      </c>
      <c r="AA207" s="85">
        <f t="shared" si="1374"/>
        <v>0</v>
      </c>
      <c r="AB207" s="85">
        <f t="shared" si="1374"/>
        <v>0</v>
      </c>
      <c r="AC207" s="85">
        <f t="shared" si="1374"/>
        <v>0</v>
      </c>
      <c r="AD207" s="85">
        <f t="shared" si="1374"/>
        <v>142.88537540000002</v>
      </c>
      <c r="AE207" s="85">
        <f t="shared" si="1374"/>
        <v>0</v>
      </c>
      <c r="AF207" s="85">
        <f t="shared" si="1374"/>
        <v>0</v>
      </c>
      <c r="AG207" s="85">
        <f t="shared" si="1374"/>
        <v>0</v>
      </c>
      <c r="AH207" s="85">
        <f t="shared" si="1374"/>
        <v>0</v>
      </c>
      <c r="AI207" s="85">
        <f t="shared" si="1374"/>
        <v>178.81169229230767</v>
      </c>
      <c r="AJ207" s="85">
        <f t="shared" si="1374"/>
        <v>0</v>
      </c>
      <c r="AK207" s="85">
        <f t="shared" si="1374"/>
        <v>0</v>
      </c>
      <c r="AL207" s="85">
        <f t="shared" si="1374"/>
        <v>0</v>
      </c>
      <c r="AM207" s="85">
        <f t="shared" si="1374"/>
        <v>0</v>
      </c>
      <c r="AN207" s="85">
        <f t="shared" si="1374"/>
        <v>0</v>
      </c>
      <c r="AO207" s="85">
        <f t="shared" ref="AO207:BT207" si="1375">AO171+AO147+AO136+AO125+AO113+AO101+AO89+AO77+AO65+AO53+AO41+AO29+AO17+AO5+AO160</f>
        <v>423.48473565384614</v>
      </c>
      <c r="AP207" s="85">
        <f t="shared" si="1375"/>
        <v>0</v>
      </c>
      <c r="AQ207" s="85">
        <f t="shared" si="1375"/>
        <v>0</v>
      </c>
      <c r="AR207" s="85">
        <f t="shared" si="1375"/>
        <v>0</v>
      </c>
      <c r="AS207" s="85">
        <f t="shared" si="1375"/>
        <v>0</v>
      </c>
      <c r="AT207" s="85">
        <f t="shared" si="1375"/>
        <v>0</v>
      </c>
      <c r="AU207" s="85">
        <f t="shared" si="1375"/>
        <v>0</v>
      </c>
      <c r="AV207" s="85">
        <f t="shared" si="1375"/>
        <v>476.24250248717948</v>
      </c>
      <c r="AW207" s="85">
        <f t="shared" si="1375"/>
        <v>0</v>
      </c>
      <c r="AX207" s="85">
        <f t="shared" si="1375"/>
        <v>0</v>
      </c>
      <c r="AY207" s="85">
        <f t="shared" si="1375"/>
        <v>0</v>
      </c>
      <c r="AZ207" s="85">
        <f t="shared" si="1375"/>
        <v>0</v>
      </c>
      <c r="BA207" s="85">
        <f t="shared" si="1375"/>
        <v>0</v>
      </c>
      <c r="BB207" s="85">
        <f t="shared" si="1375"/>
        <v>260.41014399999995</v>
      </c>
      <c r="BC207" s="85">
        <f t="shared" si="1375"/>
        <v>0</v>
      </c>
      <c r="BD207" s="85">
        <f t="shared" si="1375"/>
        <v>0</v>
      </c>
      <c r="BE207" s="85">
        <f t="shared" si="1375"/>
        <v>0</v>
      </c>
      <c r="BF207" s="85">
        <f t="shared" si="1375"/>
        <v>0</v>
      </c>
      <c r="BG207" s="85">
        <f t="shared" si="1375"/>
        <v>207.98064886666666</v>
      </c>
      <c r="BH207" s="85">
        <f t="shared" si="1375"/>
        <v>0</v>
      </c>
      <c r="BI207" s="85">
        <f t="shared" si="1375"/>
        <v>0</v>
      </c>
      <c r="BJ207" s="85">
        <f t="shared" si="1375"/>
        <v>0</v>
      </c>
      <c r="BK207" s="85">
        <f t="shared" si="1375"/>
        <v>0</v>
      </c>
      <c r="BL207" s="85">
        <f t="shared" si="1375"/>
        <v>158.96093647058822</v>
      </c>
      <c r="BM207" s="85">
        <f t="shared" si="1375"/>
        <v>0</v>
      </c>
      <c r="BN207" s="85">
        <f t="shared" si="1375"/>
        <v>0</v>
      </c>
      <c r="BO207" s="85">
        <f t="shared" si="1375"/>
        <v>0</v>
      </c>
      <c r="BP207" s="85">
        <f t="shared" si="1375"/>
        <v>0</v>
      </c>
      <c r="BQ207" s="85">
        <f t="shared" si="1375"/>
        <v>0</v>
      </c>
      <c r="BR207" s="85">
        <f t="shared" si="1375"/>
        <v>0</v>
      </c>
      <c r="BS207" s="85">
        <f t="shared" si="1375"/>
        <v>0</v>
      </c>
      <c r="BT207" s="85">
        <f t="shared" si="1375"/>
        <v>0</v>
      </c>
      <c r="BU207" s="85">
        <f t="shared" ref="BU207:CZ207" si="1376">BU171+BU147+BU136+BU125+BU113+BU101+BU89+BU77+BU65+BU53+BU41+BU29+BU17+BU5+BU160</f>
        <v>0</v>
      </c>
      <c r="BV207" s="85">
        <f t="shared" si="1376"/>
        <v>574.25877990588219</v>
      </c>
      <c r="BW207" s="85">
        <f t="shared" si="1376"/>
        <v>0</v>
      </c>
      <c r="BX207" s="85">
        <f t="shared" si="1376"/>
        <v>0</v>
      </c>
      <c r="BY207" s="85">
        <f t="shared" si="1376"/>
        <v>0</v>
      </c>
      <c r="BZ207" s="85">
        <f t="shared" si="1376"/>
        <v>0</v>
      </c>
      <c r="CA207" s="85">
        <f t="shared" si="1376"/>
        <v>0</v>
      </c>
      <c r="CB207" s="85">
        <f t="shared" si="1376"/>
        <v>0</v>
      </c>
      <c r="CC207" s="85">
        <f t="shared" si="1376"/>
        <v>743.33113410083638</v>
      </c>
      <c r="CD207" s="85">
        <f t="shared" si="1376"/>
        <v>0</v>
      </c>
      <c r="CE207" s="85">
        <f t="shared" si="1376"/>
        <v>0</v>
      </c>
      <c r="CF207" s="85">
        <f t="shared" si="1376"/>
        <v>0</v>
      </c>
      <c r="CG207" s="85">
        <f t="shared" si="1376"/>
        <v>0</v>
      </c>
      <c r="CH207" s="85">
        <f t="shared" si="1376"/>
        <v>781.56731894161396</v>
      </c>
      <c r="CI207" s="85">
        <f t="shared" si="1376"/>
        <v>0</v>
      </c>
      <c r="CJ207" s="85">
        <f t="shared" si="1376"/>
        <v>0</v>
      </c>
      <c r="CK207" s="85">
        <f t="shared" si="1376"/>
        <v>0</v>
      </c>
      <c r="CL207" s="85">
        <f t="shared" si="1376"/>
        <v>0</v>
      </c>
      <c r="CM207" s="85">
        <f t="shared" si="1376"/>
        <v>340.47773047833329</v>
      </c>
      <c r="CN207" s="85">
        <f t="shared" si="1376"/>
        <v>0</v>
      </c>
      <c r="CO207" s="85">
        <f t="shared" si="1376"/>
        <v>0</v>
      </c>
      <c r="CP207" s="85">
        <f t="shared" si="1376"/>
        <v>0</v>
      </c>
      <c r="CQ207" s="85">
        <f t="shared" si="1376"/>
        <v>0</v>
      </c>
      <c r="CR207" s="85">
        <f t="shared" si="1376"/>
        <v>257.4983269783333</v>
      </c>
      <c r="CS207" s="85">
        <f t="shared" si="1376"/>
        <v>0</v>
      </c>
      <c r="CT207" s="85">
        <f t="shared" si="1376"/>
        <v>0</v>
      </c>
      <c r="CU207" s="85">
        <f t="shared" si="1376"/>
        <v>0</v>
      </c>
      <c r="CV207" s="85">
        <f t="shared" si="1376"/>
        <v>0</v>
      </c>
      <c r="CW207" s="85">
        <f t="shared" si="1376"/>
        <v>102.99933079133332</v>
      </c>
      <c r="CX207" s="85">
        <f t="shared" si="1376"/>
        <v>0</v>
      </c>
      <c r="CY207" s="85">
        <f t="shared" si="1376"/>
        <v>0</v>
      </c>
      <c r="CZ207" s="85">
        <f t="shared" si="1376"/>
        <v>0</v>
      </c>
      <c r="DA207" s="85">
        <f t="shared" ref="DA207:DL207" si="1377">DA171+DA147+DA136+DA125+DA113+DA101+DA89+DA77+DA65+DA53+DA41+DA29+DA17+DA5+DA160</f>
        <v>0</v>
      </c>
      <c r="DB207" s="85">
        <f t="shared" si="1377"/>
        <v>0</v>
      </c>
      <c r="DC207" s="85">
        <f t="shared" si="1377"/>
        <v>0</v>
      </c>
      <c r="DD207" s="85">
        <f t="shared" si="1377"/>
        <v>0</v>
      </c>
      <c r="DE207" s="85">
        <f t="shared" si="1377"/>
        <v>0</v>
      </c>
      <c r="DF207" s="85">
        <f t="shared" si="1377"/>
        <v>0</v>
      </c>
      <c r="DG207" s="85">
        <f t="shared" si="1377"/>
        <v>0</v>
      </c>
      <c r="DH207" s="85">
        <f t="shared" si="1377"/>
        <v>0</v>
      </c>
      <c r="DI207" s="85">
        <f t="shared" si="1377"/>
        <v>0</v>
      </c>
      <c r="DJ207" s="85">
        <f t="shared" si="1377"/>
        <v>0</v>
      </c>
      <c r="DK207" s="85">
        <f t="shared" si="1377"/>
        <v>0</v>
      </c>
      <c r="DL207" s="85">
        <f t="shared" si="1377"/>
        <v>0</v>
      </c>
    </row>
    <row r="208" spans="1:116" x14ac:dyDescent="0.25">
      <c r="G208" s="105" t="s">
        <v>123</v>
      </c>
      <c r="H208" s="106"/>
      <c r="I208" s="48">
        <f>I207+H208</f>
        <v>165.61556400000001</v>
      </c>
      <c r="J208" s="58">
        <f t="shared" ref="J208:BU208" si="1378">J207+I208</f>
        <v>214.421761</v>
      </c>
      <c r="K208" s="58">
        <f t="shared" si="1378"/>
        <v>267.87525800000003</v>
      </c>
      <c r="L208" s="58">
        <f t="shared" si="1378"/>
        <v>303.14899300000002</v>
      </c>
      <c r="M208" s="58">
        <f t="shared" si="1378"/>
        <v>378.08438699999999</v>
      </c>
      <c r="N208" s="58">
        <f t="shared" si="1378"/>
        <v>408.06889899999999</v>
      </c>
      <c r="O208" s="58">
        <f t="shared" si="1378"/>
        <v>438.34411899999998</v>
      </c>
      <c r="P208" s="58">
        <f t="shared" si="1378"/>
        <v>438.34411899999998</v>
      </c>
      <c r="Q208" s="58">
        <f t="shared" si="1378"/>
        <v>438.34411899999998</v>
      </c>
      <c r="R208" s="58">
        <f t="shared" si="1378"/>
        <v>438.34411899999998</v>
      </c>
      <c r="S208" s="58">
        <f t="shared" si="1378"/>
        <v>438.34411899999998</v>
      </c>
      <c r="T208" s="58">
        <f t="shared" si="1378"/>
        <v>551.9202571714286</v>
      </c>
      <c r="U208" s="58">
        <f t="shared" si="1378"/>
        <v>551.9202571714286</v>
      </c>
      <c r="V208" s="58">
        <f t="shared" si="1378"/>
        <v>551.9202571714286</v>
      </c>
      <c r="W208" s="58">
        <f t="shared" si="1378"/>
        <v>551.9202571714286</v>
      </c>
      <c r="X208" s="58">
        <f t="shared" si="1378"/>
        <v>551.9202571714286</v>
      </c>
      <c r="Y208" s="58">
        <f t="shared" si="1378"/>
        <v>711.75246557142862</v>
      </c>
      <c r="Z208" s="58">
        <f t="shared" si="1378"/>
        <v>711.75246557142862</v>
      </c>
      <c r="AA208" s="58">
        <f t="shared" si="1378"/>
        <v>711.75246557142862</v>
      </c>
      <c r="AB208" s="58">
        <f t="shared" si="1378"/>
        <v>711.75246557142862</v>
      </c>
      <c r="AC208" s="58">
        <f t="shared" si="1378"/>
        <v>711.75246557142862</v>
      </c>
      <c r="AD208" s="58">
        <f t="shared" si="1378"/>
        <v>854.63784097142866</v>
      </c>
      <c r="AE208" s="58">
        <f t="shared" si="1378"/>
        <v>854.63784097142866</v>
      </c>
      <c r="AF208" s="58">
        <f t="shared" si="1378"/>
        <v>854.63784097142866</v>
      </c>
      <c r="AG208" s="58">
        <f t="shared" si="1378"/>
        <v>854.63784097142866</v>
      </c>
      <c r="AH208" s="58">
        <f t="shared" si="1378"/>
        <v>854.63784097142866</v>
      </c>
      <c r="AI208" s="58">
        <f t="shared" si="1378"/>
        <v>1033.4495332637364</v>
      </c>
      <c r="AJ208" s="58">
        <f t="shared" si="1378"/>
        <v>1033.4495332637364</v>
      </c>
      <c r="AK208" s="58">
        <f t="shared" si="1378"/>
        <v>1033.4495332637364</v>
      </c>
      <c r="AL208" s="58">
        <f t="shared" si="1378"/>
        <v>1033.4495332637364</v>
      </c>
      <c r="AM208" s="58">
        <f t="shared" si="1378"/>
        <v>1033.4495332637364</v>
      </c>
      <c r="AN208" s="58">
        <f t="shared" si="1378"/>
        <v>1033.4495332637364</v>
      </c>
      <c r="AO208" s="58">
        <f t="shared" si="1378"/>
        <v>1456.9342689175826</v>
      </c>
      <c r="AP208" s="58">
        <f t="shared" si="1378"/>
        <v>1456.9342689175826</v>
      </c>
      <c r="AQ208" s="58">
        <f t="shared" si="1378"/>
        <v>1456.9342689175826</v>
      </c>
      <c r="AR208" s="58">
        <f t="shared" si="1378"/>
        <v>1456.9342689175826</v>
      </c>
      <c r="AS208" s="58">
        <f t="shared" si="1378"/>
        <v>1456.9342689175826</v>
      </c>
      <c r="AT208" s="58">
        <f t="shared" si="1378"/>
        <v>1456.9342689175826</v>
      </c>
      <c r="AU208" s="58">
        <f t="shared" si="1378"/>
        <v>1456.9342689175826</v>
      </c>
      <c r="AV208" s="58">
        <f t="shared" si="1378"/>
        <v>1933.1767714047621</v>
      </c>
      <c r="AW208" s="58">
        <f t="shared" si="1378"/>
        <v>1933.1767714047621</v>
      </c>
      <c r="AX208" s="58">
        <f t="shared" si="1378"/>
        <v>1933.1767714047621</v>
      </c>
      <c r="AY208" s="58">
        <f t="shared" si="1378"/>
        <v>1933.1767714047621</v>
      </c>
      <c r="AZ208" s="58">
        <f t="shared" si="1378"/>
        <v>1933.1767714047621</v>
      </c>
      <c r="BA208" s="58">
        <f t="shared" si="1378"/>
        <v>1933.1767714047621</v>
      </c>
      <c r="BB208" s="58">
        <f t="shared" si="1378"/>
        <v>2193.5869154047623</v>
      </c>
      <c r="BC208" s="58">
        <f t="shared" si="1378"/>
        <v>2193.5869154047623</v>
      </c>
      <c r="BD208" s="58">
        <f t="shared" si="1378"/>
        <v>2193.5869154047623</v>
      </c>
      <c r="BE208" s="58">
        <f t="shared" si="1378"/>
        <v>2193.5869154047623</v>
      </c>
      <c r="BF208" s="58">
        <f t="shared" si="1378"/>
        <v>2193.5869154047623</v>
      </c>
      <c r="BG208" s="58">
        <f t="shared" si="1378"/>
        <v>2401.5675642714291</v>
      </c>
      <c r="BH208" s="58">
        <f t="shared" si="1378"/>
        <v>2401.5675642714291</v>
      </c>
      <c r="BI208" s="58">
        <f t="shared" si="1378"/>
        <v>2401.5675642714291</v>
      </c>
      <c r="BJ208" s="58">
        <f t="shared" si="1378"/>
        <v>2401.5675642714291</v>
      </c>
      <c r="BK208" s="58">
        <f t="shared" si="1378"/>
        <v>2401.5675642714291</v>
      </c>
      <c r="BL208" s="58">
        <f t="shared" si="1378"/>
        <v>2560.5285007420175</v>
      </c>
      <c r="BM208" s="58">
        <f t="shared" si="1378"/>
        <v>2560.5285007420175</v>
      </c>
      <c r="BN208" s="58">
        <f t="shared" si="1378"/>
        <v>2560.5285007420175</v>
      </c>
      <c r="BO208" s="58">
        <f t="shared" si="1378"/>
        <v>2560.5285007420175</v>
      </c>
      <c r="BP208" s="58">
        <f t="shared" si="1378"/>
        <v>2560.5285007420175</v>
      </c>
      <c r="BQ208" s="58">
        <f t="shared" si="1378"/>
        <v>2560.5285007420175</v>
      </c>
      <c r="BR208" s="58">
        <f t="shared" si="1378"/>
        <v>2560.5285007420175</v>
      </c>
      <c r="BS208" s="58">
        <f t="shared" si="1378"/>
        <v>2560.5285007420175</v>
      </c>
      <c r="BT208" s="58">
        <f t="shared" si="1378"/>
        <v>2560.5285007420175</v>
      </c>
      <c r="BU208" s="58">
        <f t="shared" si="1378"/>
        <v>2560.5285007420175</v>
      </c>
      <c r="BV208" s="58">
        <f t="shared" ref="BV208:DF208" si="1379">BV207+BU208</f>
        <v>3134.7872806478999</v>
      </c>
      <c r="BW208" s="58">
        <f t="shared" si="1379"/>
        <v>3134.7872806478999</v>
      </c>
      <c r="BX208" s="58">
        <f t="shared" si="1379"/>
        <v>3134.7872806478999</v>
      </c>
      <c r="BY208" s="58">
        <f t="shared" si="1379"/>
        <v>3134.7872806478999</v>
      </c>
      <c r="BZ208" s="58">
        <f t="shared" si="1379"/>
        <v>3134.7872806478999</v>
      </c>
      <c r="CA208" s="58">
        <f t="shared" si="1379"/>
        <v>3134.7872806478999</v>
      </c>
      <c r="CB208" s="58">
        <f t="shared" si="1379"/>
        <v>3134.7872806478999</v>
      </c>
      <c r="CC208" s="58">
        <f t="shared" si="1379"/>
        <v>3878.1184147487365</v>
      </c>
      <c r="CD208" s="58">
        <f t="shared" si="1379"/>
        <v>3878.1184147487365</v>
      </c>
      <c r="CE208" s="58">
        <f t="shared" si="1379"/>
        <v>3878.1184147487365</v>
      </c>
      <c r="CF208" s="58">
        <f t="shared" si="1379"/>
        <v>3878.1184147487365</v>
      </c>
      <c r="CG208" s="58">
        <f t="shared" si="1379"/>
        <v>3878.1184147487365</v>
      </c>
      <c r="CH208" s="58">
        <f t="shared" si="1379"/>
        <v>4659.6857336903504</v>
      </c>
      <c r="CI208" s="58">
        <f t="shared" si="1379"/>
        <v>4659.6857336903504</v>
      </c>
      <c r="CJ208" s="58">
        <f t="shared" si="1379"/>
        <v>4659.6857336903504</v>
      </c>
      <c r="CK208" s="58">
        <f t="shared" si="1379"/>
        <v>4659.6857336903504</v>
      </c>
      <c r="CL208" s="58">
        <f t="shared" si="1379"/>
        <v>4659.6857336903504</v>
      </c>
      <c r="CM208" s="58">
        <f t="shared" si="1379"/>
        <v>5000.1634641686833</v>
      </c>
      <c r="CN208" s="58">
        <f t="shared" si="1379"/>
        <v>5000.1634641686833</v>
      </c>
      <c r="CO208" s="58">
        <f t="shared" si="1379"/>
        <v>5000.1634641686833</v>
      </c>
      <c r="CP208" s="58">
        <f t="shared" si="1379"/>
        <v>5000.1634641686833</v>
      </c>
      <c r="CQ208" s="58">
        <f t="shared" si="1379"/>
        <v>5000.1634641686833</v>
      </c>
      <c r="CR208" s="58">
        <f t="shared" si="1379"/>
        <v>5257.6617911470166</v>
      </c>
      <c r="CS208" s="58">
        <f t="shared" si="1379"/>
        <v>5257.6617911470166</v>
      </c>
      <c r="CT208" s="58">
        <f t="shared" si="1379"/>
        <v>5257.6617911470166</v>
      </c>
      <c r="CU208" s="58">
        <f t="shared" si="1379"/>
        <v>5257.6617911470166</v>
      </c>
      <c r="CV208" s="58">
        <f t="shared" si="1379"/>
        <v>5257.6617911470166</v>
      </c>
      <c r="CW208" s="58">
        <f t="shared" si="1379"/>
        <v>5360.6611219383503</v>
      </c>
      <c r="CX208" s="58">
        <f t="shared" si="1379"/>
        <v>5360.6611219383503</v>
      </c>
      <c r="CY208" s="58">
        <f t="shared" si="1379"/>
        <v>5360.6611219383503</v>
      </c>
      <c r="CZ208" s="58">
        <f t="shared" si="1379"/>
        <v>5360.6611219383503</v>
      </c>
      <c r="DA208" s="58">
        <f t="shared" si="1379"/>
        <v>5360.6611219383503</v>
      </c>
      <c r="DB208" s="58">
        <f t="shared" si="1379"/>
        <v>5360.6611219383503</v>
      </c>
      <c r="DC208" s="58">
        <f t="shared" si="1379"/>
        <v>5360.6611219383503</v>
      </c>
      <c r="DD208" s="58">
        <f t="shared" si="1379"/>
        <v>5360.6611219383503</v>
      </c>
      <c r="DE208" s="58">
        <f t="shared" si="1379"/>
        <v>5360.6611219383503</v>
      </c>
      <c r="DF208" s="58">
        <f t="shared" si="1379"/>
        <v>5360.6611219383503</v>
      </c>
      <c r="DG208" s="58">
        <f t="shared" ref="DG208" si="1380">DG207+DF208</f>
        <v>5360.6611219383503</v>
      </c>
      <c r="DH208" s="58">
        <f t="shared" ref="DH208" si="1381">DH207+DG208</f>
        <v>5360.6611219383503</v>
      </c>
      <c r="DI208" s="58">
        <f t="shared" ref="DI208" si="1382">DI207+DH208</f>
        <v>5360.6611219383503</v>
      </c>
      <c r="DJ208" s="58">
        <f t="shared" ref="DJ208" si="1383">DJ207+DI208</f>
        <v>5360.6611219383503</v>
      </c>
      <c r="DK208" s="58">
        <f t="shared" ref="DK208" si="1384">DK207+DJ208</f>
        <v>5360.6611219383503</v>
      </c>
      <c r="DL208" s="58">
        <f t="shared" ref="DL208" si="1385">DL207+DK208</f>
        <v>5360.6611219383503</v>
      </c>
    </row>
    <row r="209" spans="7:116" x14ac:dyDescent="0.25">
      <c r="G209" s="105" t="s">
        <v>212</v>
      </c>
      <c r="H209" s="27"/>
      <c r="I209" s="48">
        <f t="shared" ref="I209:AN209" si="1386">I179+I151+I144+I133+I122+I110+I97+I85+I73+I61+I49+I37+I25+I13+I168</f>
        <v>0</v>
      </c>
      <c r="J209" s="58">
        <f t="shared" si="1386"/>
        <v>0</v>
      </c>
      <c r="K209" s="58">
        <f t="shared" si="1386"/>
        <v>0</v>
      </c>
      <c r="L209" s="58">
        <f t="shared" si="1386"/>
        <v>0</v>
      </c>
      <c r="M209" s="58">
        <f t="shared" si="1386"/>
        <v>0</v>
      </c>
      <c r="N209" s="58">
        <f t="shared" si="1386"/>
        <v>0</v>
      </c>
      <c r="O209" s="58">
        <f t="shared" si="1386"/>
        <v>0</v>
      </c>
      <c r="P209" s="58">
        <f t="shared" si="1386"/>
        <v>0</v>
      </c>
      <c r="Q209" s="58">
        <f t="shared" si="1386"/>
        <v>0</v>
      </c>
      <c r="R209" s="58">
        <f t="shared" si="1386"/>
        <v>0</v>
      </c>
      <c r="S209" s="58">
        <f t="shared" si="1386"/>
        <v>0</v>
      </c>
      <c r="T209" s="58">
        <f t="shared" si="1386"/>
        <v>0</v>
      </c>
      <c r="U209" s="58">
        <f t="shared" si="1386"/>
        <v>129.9</v>
      </c>
      <c r="V209" s="58">
        <f t="shared" si="1386"/>
        <v>164.97376299999999</v>
      </c>
      <c r="W209" s="58">
        <f t="shared" si="1386"/>
        <v>207.34170599999999</v>
      </c>
      <c r="X209" s="58">
        <f t="shared" si="1386"/>
        <v>233.38320599999997</v>
      </c>
      <c r="Y209" s="58">
        <f t="shared" si="1386"/>
        <v>262.02905599999997</v>
      </c>
      <c r="Z209" s="58">
        <f t="shared" si="1386"/>
        <v>292.01462900000001</v>
      </c>
      <c r="AA209" s="58">
        <f t="shared" si="1386"/>
        <v>322.289849</v>
      </c>
      <c r="AB209" s="58">
        <f t="shared" si="1386"/>
        <v>322.289849</v>
      </c>
      <c r="AC209" s="58">
        <f t="shared" si="1386"/>
        <v>322.289849</v>
      </c>
      <c r="AD209" s="58">
        <f t="shared" si="1386"/>
        <v>322.289849</v>
      </c>
      <c r="AE209" s="58">
        <f t="shared" si="1386"/>
        <v>418.30194114285717</v>
      </c>
      <c r="AF209" s="58">
        <f t="shared" si="1386"/>
        <v>418.30194114285717</v>
      </c>
      <c r="AG209" s="58">
        <f t="shared" si="1386"/>
        <v>422.23051257142862</v>
      </c>
      <c r="AH209" s="58">
        <f t="shared" si="1386"/>
        <v>422.23051257142862</v>
      </c>
      <c r="AI209" s="58">
        <f t="shared" si="1386"/>
        <v>518.24260471428579</v>
      </c>
      <c r="AJ209" s="58">
        <f t="shared" si="1386"/>
        <v>539.40205771428577</v>
      </c>
      <c r="AK209" s="58">
        <f t="shared" si="1386"/>
        <v>542.94896571428581</v>
      </c>
      <c r="AL209" s="58">
        <f t="shared" si="1386"/>
        <v>604.41301174285718</v>
      </c>
      <c r="AM209" s="58">
        <f t="shared" si="1386"/>
        <v>650.70149474285722</v>
      </c>
      <c r="AN209" s="58">
        <f t="shared" si="1386"/>
        <v>741.88322685714297</v>
      </c>
      <c r="AO209" s="58">
        <f t="shared" ref="AO209:BT209" si="1387">AO179+AO151+AO144+AO133+AO122+AO110+AO97+AO85+AO73+AO61+AO49+AO37+AO25+AO13+AO168</f>
        <v>741.94265285714289</v>
      </c>
      <c r="AP209" s="58">
        <f t="shared" si="1387"/>
        <v>741.94265285714289</v>
      </c>
      <c r="AQ209" s="58">
        <f t="shared" si="1387"/>
        <v>795.22740840000006</v>
      </c>
      <c r="AR209" s="58">
        <f t="shared" si="1387"/>
        <v>795.22740840000006</v>
      </c>
      <c r="AS209" s="58">
        <f t="shared" si="1387"/>
        <v>858.46095700000001</v>
      </c>
      <c r="AT209" s="58">
        <f t="shared" si="1387"/>
        <v>858.46095700000001</v>
      </c>
      <c r="AU209" s="58">
        <f t="shared" si="1387"/>
        <v>858.46095700000001</v>
      </c>
      <c r="AV209" s="58">
        <f t="shared" si="1387"/>
        <v>904.88810947692309</v>
      </c>
      <c r="AW209" s="58">
        <f t="shared" si="1387"/>
        <v>904.88810947692309</v>
      </c>
      <c r="AX209" s="58">
        <f t="shared" si="1387"/>
        <v>904.88810947692309</v>
      </c>
      <c r="AY209" s="58">
        <f t="shared" si="1387"/>
        <v>972.4955454769231</v>
      </c>
      <c r="AZ209" s="58">
        <f t="shared" si="1387"/>
        <v>972.4955454769231</v>
      </c>
      <c r="BA209" s="58">
        <f t="shared" si="1387"/>
        <v>1051.8833315054944</v>
      </c>
      <c r="BB209" s="58">
        <f t="shared" si="1387"/>
        <v>1323.294791967033</v>
      </c>
      <c r="BC209" s="58">
        <f t="shared" si="1387"/>
        <v>1323.294791967033</v>
      </c>
      <c r="BD209" s="58">
        <f t="shared" si="1387"/>
        <v>1323.294791967033</v>
      </c>
      <c r="BE209" s="58">
        <f t="shared" si="1387"/>
        <v>1330.4922665670329</v>
      </c>
      <c r="BF209" s="58">
        <f t="shared" si="1387"/>
        <v>1405.89941970989</v>
      </c>
      <c r="BG209" s="58">
        <f t="shared" si="1387"/>
        <v>1427.4381657098902</v>
      </c>
      <c r="BH209" s="58">
        <f t="shared" si="1387"/>
        <v>1427.4381657098902</v>
      </c>
      <c r="BI209" s="58">
        <f t="shared" si="1387"/>
        <v>1723.6917566714287</v>
      </c>
      <c r="BJ209" s="58">
        <f t="shared" si="1387"/>
        <v>1752.4816550714286</v>
      </c>
      <c r="BK209" s="58">
        <f t="shared" si="1387"/>
        <v>1757.8682026868132</v>
      </c>
      <c r="BL209" s="58">
        <f t="shared" si="1387"/>
        <v>1757.8682026868132</v>
      </c>
      <c r="BM209" s="58">
        <f t="shared" si="1387"/>
        <v>1757.8682026868132</v>
      </c>
      <c r="BN209" s="58">
        <f t="shared" si="1387"/>
        <v>1757.8682026868132</v>
      </c>
      <c r="BO209" s="58">
        <f t="shared" si="1387"/>
        <v>1900.5431796534799</v>
      </c>
      <c r="BP209" s="58">
        <f t="shared" si="1387"/>
        <v>1931.1509871534799</v>
      </c>
      <c r="BQ209" s="58">
        <f t="shared" si="1387"/>
        <v>1963.4702728457876</v>
      </c>
      <c r="BR209" s="58">
        <f t="shared" si="1387"/>
        <v>1963.4702728457876</v>
      </c>
      <c r="BS209" s="58">
        <f t="shared" si="1387"/>
        <v>1963.4702728457876</v>
      </c>
      <c r="BT209" s="58">
        <f t="shared" si="1387"/>
        <v>2055.7920198791207</v>
      </c>
      <c r="BU209" s="58">
        <f t="shared" ref="BU209:CZ209" si="1388">BU179+BU151+BU144+BU133+BU122+BU110+BU97+BU85+BU73+BU61+BU49+BU37+BU25+BU13+BU168</f>
        <v>2055.7920198791207</v>
      </c>
      <c r="BV209" s="58">
        <f t="shared" si="1388"/>
        <v>2055.7869908791208</v>
      </c>
      <c r="BW209" s="58">
        <f t="shared" si="1388"/>
        <v>2086.3947983791209</v>
      </c>
      <c r="BX209" s="58">
        <f t="shared" si="1388"/>
        <v>2195.0484664047617</v>
      </c>
      <c r="BY209" s="58">
        <f t="shared" si="1388"/>
        <v>2293.8212233106442</v>
      </c>
      <c r="BZ209" s="58">
        <f t="shared" si="1388"/>
        <v>2293.8212233106442</v>
      </c>
      <c r="CA209" s="58">
        <f t="shared" si="1388"/>
        <v>2293.8212233106442</v>
      </c>
      <c r="CB209" s="58">
        <f t="shared" si="1388"/>
        <v>2293.8212233106442</v>
      </c>
      <c r="CC209" s="58">
        <f t="shared" si="1388"/>
        <v>2293.8212233106442</v>
      </c>
      <c r="CD209" s="58">
        <f t="shared" si="1388"/>
        <v>2411.5563903439775</v>
      </c>
      <c r="CE209" s="58">
        <f t="shared" si="1388"/>
        <v>2411.5563903439775</v>
      </c>
      <c r="CF209" s="58">
        <f t="shared" si="1388"/>
        <v>2427.4365837805713</v>
      </c>
      <c r="CG209" s="58">
        <f t="shared" si="1388"/>
        <v>2427.4365837805713</v>
      </c>
      <c r="CH209" s="58">
        <f t="shared" si="1388"/>
        <v>2427.4365837805713</v>
      </c>
      <c r="CI209" s="58">
        <f t="shared" si="1388"/>
        <v>3055.9719982727283</v>
      </c>
      <c r="CJ209" s="58">
        <f t="shared" si="1388"/>
        <v>3055.9719982727283</v>
      </c>
      <c r="CK209" s="58">
        <f t="shared" si="1388"/>
        <v>3087.7323851459155</v>
      </c>
      <c r="CL209" s="58">
        <f t="shared" si="1388"/>
        <v>3087.7323851459155</v>
      </c>
      <c r="CM209" s="58">
        <f t="shared" si="1388"/>
        <v>3087.7323851459155</v>
      </c>
      <c r="CN209" s="58">
        <f t="shared" si="1388"/>
        <v>3121.0405647106213</v>
      </c>
      <c r="CO209" s="58">
        <f t="shared" si="1388"/>
        <v>3159.0405647106213</v>
      </c>
      <c r="CP209" s="58">
        <f t="shared" si="1388"/>
        <v>3747.486189192482</v>
      </c>
      <c r="CQ209" s="58">
        <f t="shared" si="1388"/>
        <v>3747.486189192482</v>
      </c>
      <c r="CR209" s="58">
        <f t="shared" si="1388"/>
        <v>3747.486189192482</v>
      </c>
      <c r="CS209" s="58">
        <f t="shared" si="1388"/>
        <v>3747.486189192482</v>
      </c>
      <c r="CT209" s="58">
        <f t="shared" si="1388"/>
        <v>3747.486189192482</v>
      </c>
      <c r="CU209" s="58">
        <f t="shared" si="1388"/>
        <v>4405.3352968726149</v>
      </c>
      <c r="CV209" s="58">
        <f t="shared" si="1388"/>
        <v>4405.3352968726149</v>
      </c>
      <c r="CW209" s="58">
        <f t="shared" si="1388"/>
        <v>4405.3352968726149</v>
      </c>
      <c r="CX209" s="58">
        <f t="shared" si="1388"/>
        <v>4466.7175641196736</v>
      </c>
      <c r="CY209" s="58">
        <f t="shared" si="1388"/>
        <v>4466.7175641196736</v>
      </c>
      <c r="CZ209" s="58">
        <f t="shared" si="1388"/>
        <v>4841.6121653480068</v>
      </c>
      <c r="DA209" s="58">
        <f t="shared" ref="DA209:DL209" si="1389">DA179+DA151+DA144+DA133+DA122+DA110+DA97+DA85+DA73+DA61+DA49+DA37+DA25+DA13+DA168</f>
        <v>4841.6121653480068</v>
      </c>
      <c r="DB209" s="58">
        <f t="shared" si="1389"/>
        <v>4841.6121653480068</v>
      </c>
      <c r="DC209" s="58">
        <f t="shared" si="1389"/>
        <v>4841.6120406480068</v>
      </c>
      <c r="DD209" s="58">
        <f t="shared" si="1389"/>
        <v>4841.6120406480068</v>
      </c>
      <c r="DE209" s="58">
        <f t="shared" si="1389"/>
        <v>5188.6433935587229</v>
      </c>
      <c r="DF209" s="58">
        <f t="shared" si="1389"/>
        <v>5188.6433935587229</v>
      </c>
      <c r="DG209" s="58">
        <f t="shared" si="1389"/>
        <v>5188.6433935587229</v>
      </c>
      <c r="DH209" s="58">
        <f t="shared" si="1389"/>
        <v>5222.7606207986828</v>
      </c>
      <c r="DI209" s="58">
        <f t="shared" si="1389"/>
        <v>5222.7606207986828</v>
      </c>
      <c r="DJ209" s="58">
        <f t="shared" si="1389"/>
        <v>5360.6559682383495</v>
      </c>
      <c r="DK209" s="58">
        <f t="shared" si="1389"/>
        <v>5360.6559682383495</v>
      </c>
      <c r="DL209" s="58">
        <f t="shared" si="1389"/>
        <v>5360.6559682383495</v>
      </c>
    </row>
    <row r="210" spans="7:116" ht="15.75" thickBot="1" x14ac:dyDescent="0.3">
      <c r="G210" s="107" t="s">
        <v>213</v>
      </c>
      <c r="H210" s="108"/>
      <c r="I210" s="51">
        <f t="shared" ref="I210:AN210" si="1390">I209-H209</f>
        <v>0</v>
      </c>
      <c r="J210" s="80">
        <f t="shared" si="1390"/>
        <v>0</v>
      </c>
      <c r="K210" s="80">
        <f t="shared" si="1390"/>
        <v>0</v>
      </c>
      <c r="L210" s="80">
        <f t="shared" si="1390"/>
        <v>0</v>
      </c>
      <c r="M210" s="80">
        <f t="shared" si="1390"/>
        <v>0</v>
      </c>
      <c r="N210" s="80">
        <f t="shared" si="1390"/>
        <v>0</v>
      </c>
      <c r="O210" s="80">
        <f t="shared" si="1390"/>
        <v>0</v>
      </c>
      <c r="P210" s="80">
        <f t="shared" si="1390"/>
        <v>0</v>
      </c>
      <c r="Q210" s="80">
        <f t="shared" si="1390"/>
        <v>0</v>
      </c>
      <c r="R210" s="80">
        <f t="shared" si="1390"/>
        <v>0</v>
      </c>
      <c r="S210" s="80">
        <f t="shared" si="1390"/>
        <v>0</v>
      </c>
      <c r="T210" s="80">
        <f t="shared" si="1390"/>
        <v>0</v>
      </c>
      <c r="U210" s="80">
        <f t="shared" si="1390"/>
        <v>129.9</v>
      </c>
      <c r="V210" s="80">
        <f t="shared" si="1390"/>
        <v>35.073762999999985</v>
      </c>
      <c r="W210" s="80">
        <f t="shared" si="1390"/>
        <v>42.367942999999997</v>
      </c>
      <c r="X210" s="80">
        <f t="shared" si="1390"/>
        <v>26.041499999999985</v>
      </c>
      <c r="Y210" s="80">
        <f t="shared" si="1390"/>
        <v>28.645849999999996</v>
      </c>
      <c r="Z210" s="80">
        <f t="shared" si="1390"/>
        <v>29.985573000000045</v>
      </c>
      <c r="AA210" s="80">
        <f t="shared" si="1390"/>
        <v>30.27521999999999</v>
      </c>
      <c r="AB210" s="80">
        <f t="shared" si="1390"/>
        <v>0</v>
      </c>
      <c r="AC210" s="80">
        <f t="shared" si="1390"/>
        <v>0</v>
      </c>
      <c r="AD210" s="80">
        <f t="shared" si="1390"/>
        <v>0</v>
      </c>
      <c r="AE210" s="80">
        <f t="shared" si="1390"/>
        <v>96.012092142857171</v>
      </c>
      <c r="AF210" s="80">
        <f t="shared" si="1390"/>
        <v>0</v>
      </c>
      <c r="AG210" s="80">
        <f t="shared" si="1390"/>
        <v>3.9285714285714448</v>
      </c>
      <c r="AH210" s="80">
        <f t="shared" si="1390"/>
        <v>0</v>
      </c>
      <c r="AI210" s="80">
        <f t="shared" si="1390"/>
        <v>96.012092142857171</v>
      </c>
      <c r="AJ210" s="80">
        <f t="shared" si="1390"/>
        <v>21.159452999999985</v>
      </c>
      <c r="AK210" s="80">
        <f t="shared" si="1390"/>
        <v>3.5469080000000304</v>
      </c>
      <c r="AL210" s="80">
        <f t="shared" si="1390"/>
        <v>61.464046028571374</v>
      </c>
      <c r="AM210" s="80">
        <f t="shared" si="1390"/>
        <v>46.288483000000042</v>
      </c>
      <c r="AN210" s="80">
        <f t="shared" si="1390"/>
        <v>91.181732114285751</v>
      </c>
      <c r="AO210" s="80">
        <f t="shared" ref="AO210:BT210" si="1391">AO209-AN209</f>
        <v>5.9425999999916712E-2</v>
      </c>
      <c r="AP210" s="80">
        <f t="shared" si="1391"/>
        <v>0</v>
      </c>
      <c r="AQ210" s="80">
        <f t="shared" si="1391"/>
        <v>53.28475554285717</v>
      </c>
      <c r="AR210" s="80">
        <f t="shared" si="1391"/>
        <v>0</v>
      </c>
      <c r="AS210" s="80">
        <f t="shared" si="1391"/>
        <v>63.233548599999949</v>
      </c>
      <c r="AT210" s="80">
        <f t="shared" si="1391"/>
        <v>0</v>
      </c>
      <c r="AU210" s="80">
        <f t="shared" si="1391"/>
        <v>0</v>
      </c>
      <c r="AV210" s="80">
        <f t="shared" si="1391"/>
        <v>46.427152476923084</v>
      </c>
      <c r="AW210" s="80">
        <f t="shared" si="1391"/>
        <v>0</v>
      </c>
      <c r="AX210" s="80">
        <f t="shared" si="1391"/>
        <v>0</v>
      </c>
      <c r="AY210" s="80">
        <f t="shared" si="1391"/>
        <v>67.607436000000007</v>
      </c>
      <c r="AZ210" s="80">
        <f t="shared" si="1391"/>
        <v>0</v>
      </c>
      <c r="BA210" s="80">
        <f t="shared" si="1391"/>
        <v>79.387786028571327</v>
      </c>
      <c r="BB210" s="80">
        <f t="shared" si="1391"/>
        <v>271.41146046153858</v>
      </c>
      <c r="BC210" s="80">
        <f t="shared" si="1391"/>
        <v>0</v>
      </c>
      <c r="BD210" s="80">
        <f t="shared" si="1391"/>
        <v>0</v>
      </c>
      <c r="BE210" s="80">
        <f t="shared" si="1391"/>
        <v>7.1974745999998504</v>
      </c>
      <c r="BF210" s="80">
        <f t="shared" si="1391"/>
        <v>75.407153142857169</v>
      </c>
      <c r="BG210" s="80">
        <f t="shared" si="1391"/>
        <v>21.538746000000174</v>
      </c>
      <c r="BH210" s="80">
        <f t="shared" si="1391"/>
        <v>0</v>
      </c>
      <c r="BI210" s="80">
        <f t="shared" si="1391"/>
        <v>296.25359096153852</v>
      </c>
      <c r="BJ210" s="80">
        <f t="shared" si="1391"/>
        <v>28.789898399999856</v>
      </c>
      <c r="BK210" s="80">
        <f t="shared" si="1391"/>
        <v>5.386547615384643</v>
      </c>
      <c r="BL210" s="80">
        <f t="shared" si="1391"/>
        <v>0</v>
      </c>
      <c r="BM210" s="80">
        <f t="shared" si="1391"/>
        <v>0</v>
      </c>
      <c r="BN210" s="80">
        <f t="shared" si="1391"/>
        <v>0</v>
      </c>
      <c r="BO210" s="80">
        <f t="shared" si="1391"/>
        <v>142.67497696666669</v>
      </c>
      <c r="BP210" s="80">
        <f t="shared" si="1391"/>
        <v>30.607807500000035</v>
      </c>
      <c r="BQ210" s="80">
        <f t="shared" si="1391"/>
        <v>32.319285692307631</v>
      </c>
      <c r="BR210" s="80">
        <f t="shared" si="1391"/>
        <v>0</v>
      </c>
      <c r="BS210" s="80">
        <f t="shared" si="1391"/>
        <v>0</v>
      </c>
      <c r="BT210" s="80">
        <f t="shared" si="1391"/>
        <v>92.321747033333168</v>
      </c>
      <c r="BU210" s="80">
        <f t="shared" ref="BU210:CZ210" si="1392">BU209-BT209</f>
        <v>0</v>
      </c>
      <c r="BV210" s="80">
        <f t="shared" si="1392"/>
        <v>-5.0289999999222346E-3</v>
      </c>
      <c r="BW210" s="80">
        <f t="shared" si="1392"/>
        <v>30.607807500000035</v>
      </c>
      <c r="BX210" s="80">
        <f t="shared" si="1392"/>
        <v>108.65366802564085</v>
      </c>
      <c r="BY210" s="80">
        <f t="shared" si="1392"/>
        <v>98.772756905882488</v>
      </c>
      <c r="BZ210" s="80">
        <f t="shared" si="1392"/>
        <v>0</v>
      </c>
      <c r="CA210" s="80">
        <f t="shared" si="1392"/>
        <v>0</v>
      </c>
      <c r="CB210" s="80">
        <f t="shared" si="1392"/>
        <v>0</v>
      </c>
      <c r="CC210" s="80">
        <f t="shared" si="1392"/>
        <v>0</v>
      </c>
      <c r="CD210" s="80">
        <f t="shared" si="1392"/>
        <v>117.73516703333325</v>
      </c>
      <c r="CE210" s="80">
        <f t="shared" si="1392"/>
        <v>0</v>
      </c>
      <c r="CF210" s="80">
        <f t="shared" si="1392"/>
        <v>15.8801934365938</v>
      </c>
      <c r="CG210" s="80">
        <f t="shared" si="1392"/>
        <v>0</v>
      </c>
      <c r="CH210" s="80">
        <f t="shared" si="1392"/>
        <v>0</v>
      </c>
      <c r="CI210" s="80">
        <f t="shared" si="1392"/>
        <v>628.53541449215709</v>
      </c>
      <c r="CJ210" s="80">
        <f t="shared" si="1392"/>
        <v>0</v>
      </c>
      <c r="CK210" s="80">
        <f t="shared" si="1392"/>
        <v>31.760386873187144</v>
      </c>
      <c r="CL210" s="80">
        <f t="shared" si="1392"/>
        <v>0</v>
      </c>
      <c r="CM210" s="80">
        <f t="shared" si="1392"/>
        <v>0</v>
      </c>
      <c r="CN210" s="80">
        <f t="shared" si="1392"/>
        <v>33.308179564705824</v>
      </c>
      <c r="CO210" s="80">
        <f t="shared" si="1392"/>
        <v>38</v>
      </c>
      <c r="CP210" s="80">
        <f t="shared" si="1392"/>
        <v>588.4456244818607</v>
      </c>
      <c r="CQ210" s="80">
        <f t="shared" si="1392"/>
        <v>0</v>
      </c>
      <c r="CR210" s="80">
        <f t="shared" si="1392"/>
        <v>0</v>
      </c>
      <c r="CS210" s="80">
        <f t="shared" si="1392"/>
        <v>0</v>
      </c>
      <c r="CT210" s="80">
        <f t="shared" si="1392"/>
        <v>0</v>
      </c>
      <c r="CU210" s="80">
        <f t="shared" si="1392"/>
        <v>657.84910768013287</v>
      </c>
      <c r="CV210" s="80">
        <f t="shared" si="1392"/>
        <v>0</v>
      </c>
      <c r="CW210" s="80">
        <f t="shared" si="1392"/>
        <v>0</v>
      </c>
      <c r="CX210" s="80">
        <f t="shared" si="1392"/>
        <v>61.382267247058735</v>
      </c>
      <c r="CY210" s="80">
        <f t="shared" si="1392"/>
        <v>0</v>
      </c>
      <c r="CZ210" s="80">
        <f t="shared" si="1392"/>
        <v>374.89460122833316</v>
      </c>
      <c r="DA210" s="80">
        <f t="shared" ref="DA210:DF210" si="1393">DA209-CZ209</f>
        <v>0</v>
      </c>
      <c r="DB210" s="80">
        <f t="shared" si="1393"/>
        <v>0</v>
      </c>
      <c r="DC210" s="80">
        <f t="shared" si="1393"/>
        <v>-1.247000000148546E-4</v>
      </c>
      <c r="DD210" s="80">
        <f t="shared" si="1393"/>
        <v>0</v>
      </c>
      <c r="DE210" s="80">
        <f t="shared" si="1393"/>
        <v>347.03135291071612</v>
      </c>
      <c r="DF210" s="80">
        <f t="shared" si="1393"/>
        <v>0</v>
      </c>
      <c r="DG210" s="80">
        <f t="shared" ref="DG210" si="1394">DG209-DF209</f>
        <v>0</v>
      </c>
      <c r="DH210" s="80">
        <f t="shared" ref="DH210" si="1395">DH209-DG209</f>
        <v>34.117227239959902</v>
      </c>
      <c r="DI210" s="80">
        <f t="shared" ref="DI210" si="1396">DI209-DH209</f>
        <v>0</v>
      </c>
      <c r="DJ210" s="80">
        <f t="shared" ref="DJ210" si="1397">DJ209-DI209</f>
        <v>137.89534743966669</v>
      </c>
      <c r="DK210" s="80">
        <f t="shared" ref="DK210" si="1398">DK209-DJ209</f>
        <v>0</v>
      </c>
      <c r="DL210" s="80">
        <f t="shared" ref="DL210" si="1399">DL209-DK209</f>
        <v>0</v>
      </c>
    </row>
  </sheetData>
  <mergeCells count="143">
    <mergeCell ref="F17:F28"/>
    <mergeCell ref="D149:D150"/>
    <mergeCell ref="E149:E150"/>
    <mergeCell ref="C136:C146"/>
    <mergeCell ref="C125:C135"/>
    <mergeCell ref="B113:B124"/>
    <mergeCell ref="E109:E112"/>
    <mergeCell ref="B160:B170"/>
    <mergeCell ref="C160:C170"/>
    <mergeCell ref="F160:F170"/>
    <mergeCell ref="E145:E146"/>
    <mergeCell ref="D145:D146"/>
    <mergeCell ref="F77:F88"/>
    <mergeCell ref="B65:B76"/>
    <mergeCell ref="F53:F64"/>
    <mergeCell ref="C41:C52"/>
    <mergeCell ref="C53:C64"/>
    <mergeCell ref="E53:E57"/>
    <mergeCell ref="E58:E60"/>
    <mergeCell ref="B29:B40"/>
    <mergeCell ref="E29:E35"/>
    <mergeCell ref="E36:E40"/>
    <mergeCell ref="D63:D64"/>
    <mergeCell ref="D91:D92"/>
    <mergeCell ref="A147:A170"/>
    <mergeCell ref="I3:DL3"/>
    <mergeCell ref="B125:B135"/>
    <mergeCell ref="B136:B146"/>
    <mergeCell ref="E105:E106"/>
    <mergeCell ref="E107:E108"/>
    <mergeCell ref="D142:D144"/>
    <mergeCell ref="D120:D124"/>
    <mergeCell ref="E142:E144"/>
    <mergeCell ref="E113:E119"/>
    <mergeCell ref="E120:E124"/>
    <mergeCell ref="D113:D119"/>
    <mergeCell ref="D136:D141"/>
    <mergeCell ref="E136:E141"/>
    <mergeCell ref="F147:F159"/>
    <mergeCell ref="A5:A76"/>
    <mergeCell ref="B17:B28"/>
    <mergeCell ref="B41:B52"/>
    <mergeCell ref="B53:B64"/>
    <mergeCell ref="B5:B16"/>
    <mergeCell ref="B1:B4"/>
    <mergeCell ref="F1:F4"/>
    <mergeCell ref="F5:F16"/>
    <mergeCell ref="E125:E135"/>
    <mergeCell ref="I1:DL1"/>
    <mergeCell ref="H1:H4"/>
    <mergeCell ref="D98:D100"/>
    <mergeCell ref="E98:E100"/>
    <mergeCell ref="E13:E14"/>
    <mergeCell ref="D13:D14"/>
    <mergeCell ref="D15:D16"/>
    <mergeCell ref="E15:E16"/>
    <mergeCell ref="D17:D24"/>
    <mergeCell ref="E17:E24"/>
    <mergeCell ref="G1:G4"/>
    <mergeCell ref="E5:E9"/>
    <mergeCell ref="D5:D9"/>
    <mergeCell ref="E10:E12"/>
    <mergeCell ref="D1:D4"/>
    <mergeCell ref="D10:D12"/>
    <mergeCell ref="D29:D35"/>
    <mergeCell ref="D36:D40"/>
    <mergeCell ref="E25:E28"/>
    <mergeCell ref="E61:E62"/>
    <mergeCell ref="D61:D62"/>
    <mergeCell ref="D25:D28"/>
    <mergeCell ref="F65:F76"/>
    <mergeCell ref="F41:F52"/>
    <mergeCell ref="C183:C193"/>
    <mergeCell ref="D125:D135"/>
    <mergeCell ref="F183:F193"/>
    <mergeCell ref="C147:C159"/>
    <mergeCell ref="A1:A4"/>
    <mergeCell ref="C171:C182"/>
    <mergeCell ref="F171:F182"/>
    <mergeCell ref="B171:B182"/>
    <mergeCell ref="A171:A182"/>
    <mergeCell ref="C1:C4"/>
    <mergeCell ref="C5:C16"/>
    <mergeCell ref="C17:C28"/>
    <mergeCell ref="C29:C40"/>
    <mergeCell ref="D171:D177"/>
    <mergeCell ref="D178:D182"/>
    <mergeCell ref="E171:E177"/>
    <mergeCell ref="E178:E182"/>
    <mergeCell ref="A113:A124"/>
    <mergeCell ref="F113:F124"/>
    <mergeCell ref="E1:E4"/>
    <mergeCell ref="E41:E52"/>
    <mergeCell ref="B183:B193"/>
    <mergeCell ref="D107:D108"/>
    <mergeCell ref="F29:F40"/>
    <mergeCell ref="E91:E92"/>
    <mergeCell ref="D101:D104"/>
    <mergeCell ref="E101:E104"/>
    <mergeCell ref="C89:C100"/>
    <mergeCell ref="C113:C124"/>
    <mergeCell ref="D41:D52"/>
    <mergeCell ref="D105:D106"/>
    <mergeCell ref="C101:C112"/>
    <mergeCell ref="C65:C76"/>
    <mergeCell ref="E65:E69"/>
    <mergeCell ref="E70:E72"/>
    <mergeCell ref="D58:D60"/>
    <mergeCell ref="E73:E74"/>
    <mergeCell ref="D73:D74"/>
    <mergeCell ref="E75:E76"/>
    <mergeCell ref="D75:D76"/>
    <mergeCell ref="D53:D57"/>
    <mergeCell ref="D65:D69"/>
    <mergeCell ref="D70:D72"/>
    <mergeCell ref="E87:E88"/>
    <mergeCell ref="E63:E64"/>
    <mergeCell ref="D77:D80"/>
    <mergeCell ref="E77:E80"/>
    <mergeCell ref="B194:B204"/>
    <mergeCell ref="C194:C204"/>
    <mergeCell ref="F194:F204"/>
    <mergeCell ref="A183:A204"/>
    <mergeCell ref="D194:D204"/>
    <mergeCell ref="E194:E204"/>
    <mergeCell ref="D183:D193"/>
    <mergeCell ref="E183:E193"/>
    <mergeCell ref="A77:A100"/>
    <mergeCell ref="B101:B112"/>
    <mergeCell ref="F101:F112"/>
    <mergeCell ref="D87:D88"/>
    <mergeCell ref="D109:D112"/>
    <mergeCell ref="B77:B88"/>
    <mergeCell ref="B89:B100"/>
    <mergeCell ref="C77:C88"/>
    <mergeCell ref="A125:A146"/>
    <mergeCell ref="F89:F100"/>
    <mergeCell ref="A101:A112"/>
    <mergeCell ref="B147:B159"/>
    <mergeCell ref="F136:F146"/>
    <mergeCell ref="F125:F135"/>
    <mergeCell ref="D89:D90"/>
    <mergeCell ref="E89:E90"/>
  </mergeCells>
  <phoneticPr fontId="2" type="noConversion"/>
  <pageMargins left="0.70866141732283472" right="0.70866141732283472" top="0.74803149606299213" bottom="0.74803149606299213" header="0.31496062992125984" footer="0.31496062992125984"/>
  <pageSetup paperSize="8" scale="41" fitToWidth="3" fitToHeight="2" orientation="landscape" r:id="rId1"/>
  <ignoredErrors>
    <ignoredError sqref="BX197:CC197 AI186:CF186" formula="1"/>
  </ignoredErrors>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A5115C-1E2F-443A-9E15-1F89089906DA}">
  <sheetPr codeName="Sheet9">
    <tabColor rgb="FFFF0000"/>
  </sheetPr>
  <dimension ref="A1:C16"/>
  <sheetViews>
    <sheetView zoomScale="70" zoomScaleNormal="70" workbookViewId="0">
      <selection activeCell="C8" sqref="C8"/>
    </sheetView>
  </sheetViews>
  <sheetFormatPr defaultRowHeight="15" x14ac:dyDescent="0.25"/>
  <cols>
    <col min="1" max="1" width="31.7109375" customWidth="1"/>
    <col min="2" max="2" width="55.7109375" bestFit="1" customWidth="1"/>
    <col min="3" max="3" width="235.42578125" customWidth="1"/>
  </cols>
  <sheetData>
    <row r="1" spans="1:3" ht="15.75" thickBot="1" x14ac:dyDescent="0.3">
      <c r="A1" s="1" t="s">
        <v>18</v>
      </c>
      <c r="B1" s="2" t="s">
        <v>19</v>
      </c>
      <c r="C1" s="3" t="s">
        <v>20</v>
      </c>
    </row>
    <row r="2" spans="1:3" ht="120.75" thickBot="1" x14ac:dyDescent="0.3">
      <c r="A2" s="17" t="s">
        <v>21</v>
      </c>
      <c r="B2" s="16" t="s">
        <v>34</v>
      </c>
      <c r="C2" s="18" t="s">
        <v>248</v>
      </c>
    </row>
    <row r="3" spans="1:3" ht="90.75" thickBot="1" x14ac:dyDescent="0.3">
      <c r="A3" s="17" t="s">
        <v>22</v>
      </c>
      <c r="B3" s="16" t="s">
        <v>40</v>
      </c>
      <c r="C3" s="18" t="s">
        <v>245</v>
      </c>
    </row>
    <row r="4" spans="1:3" ht="165.75" thickBot="1" x14ac:dyDescent="0.3">
      <c r="A4" s="17" t="s">
        <v>23</v>
      </c>
      <c r="B4" s="16" t="s">
        <v>41</v>
      </c>
      <c r="C4" s="18" t="s">
        <v>249</v>
      </c>
    </row>
    <row r="5" spans="1:3" ht="195.75" thickBot="1" x14ac:dyDescent="0.3">
      <c r="A5" s="17" t="s">
        <v>24</v>
      </c>
      <c r="B5" s="16" t="s">
        <v>35</v>
      </c>
      <c r="C5" s="18" t="s">
        <v>250</v>
      </c>
    </row>
    <row r="6" spans="1:3" ht="105.75" thickBot="1" x14ac:dyDescent="0.3">
      <c r="A6" s="17" t="s">
        <v>25</v>
      </c>
      <c r="B6" s="16" t="s">
        <v>36</v>
      </c>
      <c r="C6" s="18" t="s">
        <v>246</v>
      </c>
    </row>
    <row r="7" spans="1:3" ht="105.75" thickBot="1" x14ac:dyDescent="0.3">
      <c r="A7" s="17" t="s">
        <v>26</v>
      </c>
      <c r="B7" s="16" t="s">
        <v>132</v>
      </c>
      <c r="C7" s="18" t="s">
        <v>251</v>
      </c>
    </row>
    <row r="8" spans="1:3" ht="150.75" thickBot="1" x14ac:dyDescent="0.3">
      <c r="A8" s="17" t="s">
        <v>27</v>
      </c>
      <c r="B8" s="16" t="s">
        <v>133</v>
      </c>
      <c r="C8" s="18" t="s">
        <v>258</v>
      </c>
    </row>
    <row r="9" spans="1:3" ht="105.75" thickBot="1" x14ac:dyDescent="0.3">
      <c r="A9" s="17" t="s">
        <v>28</v>
      </c>
      <c r="B9" s="16" t="s">
        <v>134</v>
      </c>
      <c r="C9" s="18" t="s">
        <v>252</v>
      </c>
    </row>
    <row r="10" spans="1:3" ht="357" customHeight="1" thickBot="1" x14ac:dyDescent="0.3">
      <c r="A10" s="17" t="s">
        <v>29</v>
      </c>
      <c r="B10" s="16" t="s">
        <v>37</v>
      </c>
      <c r="C10" s="123" t="s">
        <v>253</v>
      </c>
    </row>
    <row r="11" spans="1:3" ht="408.75" customHeight="1" thickBot="1" x14ac:dyDescent="0.3">
      <c r="A11" s="17" t="s">
        <v>30</v>
      </c>
      <c r="B11" s="16" t="s">
        <v>38</v>
      </c>
      <c r="C11" s="18" t="s">
        <v>247</v>
      </c>
    </row>
    <row r="12" spans="1:3" ht="75" x14ac:dyDescent="0.25">
      <c r="A12" s="20" t="s">
        <v>129</v>
      </c>
      <c r="B12" s="21" t="s">
        <v>130</v>
      </c>
      <c r="C12" s="22" t="s">
        <v>254</v>
      </c>
    </row>
    <row r="13" spans="1:3" ht="15.75" thickBot="1" x14ac:dyDescent="0.3">
      <c r="C13" s="93"/>
    </row>
    <row r="14" spans="1:3" x14ac:dyDescent="0.25">
      <c r="A14" s="218" t="s">
        <v>31</v>
      </c>
      <c r="B14" s="219"/>
      <c r="C14" s="220"/>
    </row>
    <row r="15" spans="1:3" x14ac:dyDescent="0.25">
      <c r="A15" s="208" t="s">
        <v>32</v>
      </c>
      <c r="B15" s="209"/>
      <c r="C15" s="210"/>
    </row>
    <row r="16" spans="1:3" ht="15.75" thickBot="1" x14ac:dyDescent="0.3">
      <c r="A16" s="211" t="s">
        <v>33</v>
      </c>
      <c r="B16" s="212"/>
      <c r="C16" s="213"/>
    </row>
  </sheetData>
  <mergeCells count="3">
    <mergeCell ref="A14:C14"/>
    <mergeCell ref="A15:C15"/>
    <mergeCell ref="A16:C16"/>
  </mergeCells>
  <phoneticPr fontId="2" type="noConversion"/>
  <pageMargins left="0.7" right="0.7" top="0.75" bottom="0.75" header="0.3" footer="0.3"/>
  <pageSetup paperSize="121" orientation="portrait" r:id="rId1"/>
  <tableParts count="1">
    <tablePart r:id="rId2"/>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5CEBB-2C09-4A1B-9C6F-715D88BE8D82}">
  <sheetPr codeName="Sheet10"/>
  <dimension ref="A1:K19"/>
  <sheetViews>
    <sheetView workbookViewId="0">
      <selection activeCell="E8" sqref="E8"/>
    </sheetView>
  </sheetViews>
  <sheetFormatPr defaultColWidth="12.140625" defaultRowHeight="15" x14ac:dyDescent="0.25"/>
  <cols>
    <col min="1" max="1" width="15.7109375" style="8" customWidth="1"/>
  </cols>
  <sheetData>
    <row r="1" spans="1:11" ht="23.25" customHeight="1" thickBot="1" x14ac:dyDescent="0.35">
      <c r="A1" s="204" t="s">
        <v>109</v>
      </c>
      <c r="B1" s="205"/>
      <c r="C1" s="205"/>
      <c r="D1" s="205"/>
      <c r="E1" s="205"/>
      <c r="F1" s="205"/>
      <c r="G1" s="205"/>
      <c r="H1" s="205"/>
      <c r="I1" s="205"/>
      <c r="J1" s="205"/>
      <c r="K1" s="206"/>
    </row>
    <row r="2" spans="1:11" ht="16.149999999999999" customHeight="1" thickBot="1" x14ac:dyDescent="0.3">
      <c r="A2" s="202" t="s">
        <v>110</v>
      </c>
      <c r="B2" s="202"/>
      <c r="C2" s="202"/>
      <c r="D2" s="202"/>
      <c r="E2" s="207" t="s">
        <v>111</v>
      </c>
      <c r="F2" s="207"/>
      <c r="G2" s="207"/>
      <c r="H2" s="207"/>
      <c r="I2" s="207"/>
      <c r="J2" s="207"/>
      <c r="K2" s="207"/>
    </row>
    <row r="3" spans="1:11" ht="16.149999999999999" customHeight="1" thickBot="1" x14ac:dyDescent="0.3">
      <c r="A3" s="202" t="s">
        <v>90</v>
      </c>
      <c r="B3" s="202"/>
      <c r="C3" s="202"/>
      <c r="D3" s="202"/>
      <c r="E3" s="207" t="s">
        <v>226</v>
      </c>
      <c r="F3" s="207"/>
      <c r="G3" s="207"/>
      <c r="H3" s="207"/>
      <c r="I3" s="207"/>
      <c r="J3" s="207"/>
      <c r="K3" s="207"/>
    </row>
    <row r="4" spans="1:11" ht="16.149999999999999" customHeight="1" thickBot="1" x14ac:dyDescent="0.3">
      <c r="A4" s="202" t="s">
        <v>112</v>
      </c>
      <c r="B4" s="202"/>
      <c r="C4" s="202"/>
      <c r="D4" s="202"/>
      <c r="E4" s="203">
        <f>SUM('Full Schedule'!E183:E193)</f>
        <v>74.8693896825</v>
      </c>
      <c r="F4" s="203"/>
      <c r="G4" s="203"/>
      <c r="H4" s="203"/>
      <c r="I4" s="203"/>
      <c r="J4" s="203"/>
      <c r="K4" s="203"/>
    </row>
    <row r="5" spans="1:11" ht="32.25" customHeight="1" thickBot="1" x14ac:dyDescent="0.3">
      <c r="A5" s="214" t="s">
        <v>119</v>
      </c>
      <c r="B5" s="202"/>
      <c r="C5" s="202"/>
      <c r="D5" s="202"/>
      <c r="E5" s="207">
        <v>2042</v>
      </c>
      <c r="F5" s="207"/>
      <c r="G5" s="207"/>
      <c r="H5" s="207"/>
      <c r="I5" s="207"/>
      <c r="J5" s="207"/>
      <c r="K5" s="207"/>
    </row>
    <row r="6" spans="1:11" ht="16.149999999999999" customHeight="1" thickBot="1" x14ac:dyDescent="0.3">
      <c r="A6" s="202" t="s">
        <v>113</v>
      </c>
      <c r="B6" s="202"/>
      <c r="C6" s="202"/>
      <c r="D6" s="202"/>
      <c r="E6" s="207" t="s">
        <v>118</v>
      </c>
      <c r="F6" s="207"/>
      <c r="G6" s="207"/>
      <c r="H6" s="207"/>
      <c r="I6" s="207"/>
      <c r="J6" s="207"/>
      <c r="K6" s="207"/>
    </row>
    <row r="7" spans="1:11" ht="31.15" customHeight="1" thickBot="1" x14ac:dyDescent="0.3">
      <c r="A7" s="5" t="s">
        <v>93</v>
      </c>
      <c r="B7" s="12">
        <v>52210</v>
      </c>
      <c r="C7" s="14">
        <v>70838</v>
      </c>
    </row>
    <row r="8" spans="1:11" ht="31.15" customHeight="1" thickBot="1" x14ac:dyDescent="0.3">
      <c r="A8" s="5" t="s">
        <v>94</v>
      </c>
      <c r="B8" s="115">
        <f>'Full Schedule'!AD184</f>
        <v>44.103589999999997</v>
      </c>
      <c r="C8" s="120">
        <f>'Full Schedule'!CC184</f>
        <v>74.8693896825</v>
      </c>
    </row>
    <row r="9" spans="1:11" ht="31.15" customHeight="1" thickBot="1" x14ac:dyDescent="0.3">
      <c r="A9" s="6" t="s">
        <v>95</v>
      </c>
      <c r="B9" s="12">
        <v>54036</v>
      </c>
      <c r="C9" s="14">
        <v>72664</v>
      </c>
    </row>
    <row r="10" spans="1:11" ht="30.75" thickBot="1" x14ac:dyDescent="0.3">
      <c r="A10" s="7" t="s">
        <v>96</v>
      </c>
      <c r="B10" s="215" t="s">
        <v>97</v>
      </c>
      <c r="C10" s="216"/>
      <c r="D10" s="216"/>
      <c r="E10" s="216"/>
      <c r="F10" s="216"/>
      <c r="G10" s="216"/>
      <c r="H10" s="216"/>
      <c r="I10" s="216"/>
      <c r="J10" s="216"/>
      <c r="K10" s="217"/>
    </row>
    <row r="11" spans="1:11" ht="15.75" thickBot="1" x14ac:dyDescent="0.3">
      <c r="A11" s="4" t="s">
        <v>43</v>
      </c>
      <c r="B11" s="111">
        <f>'Full Schedule'!AI185</f>
        <v>44.103589999999997</v>
      </c>
      <c r="C11" s="113">
        <f>'Full Schedule'!CH185</f>
        <v>74.8693896825</v>
      </c>
    </row>
    <row r="12" spans="1:11" ht="15.75" thickBot="1" x14ac:dyDescent="0.3">
      <c r="A12" s="4" t="s">
        <v>44</v>
      </c>
      <c r="B12" s="111">
        <f>'Full Schedule'!AI186</f>
        <v>44.103589999999997</v>
      </c>
      <c r="C12" s="111">
        <f>'Full Schedule'!CH186</f>
        <v>74.8693896825</v>
      </c>
    </row>
    <row r="13" spans="1:11" ht="15.75" thickBot="1" x14ac:dyDescent="0.3">
      <c r="A13" s="4" t="s">
        <v>45</v>
      </c>
      <c r="B13" s="111">
        <f>'Full Schedule'!AI187</f>
        <v>44.103589999999997</v>
      </c>
      <c r="C13" s="114">
        <f>'Full Schedule'!CH187</f>
        <v>74.8693896825</v>
      </c>
    </row>
    <row r="14" spans="1:11" x14ac:dyDescent="0.25">
      <c r="A14"/>
    </row>
    <row r="15" spans="1:11" ht="15.75" thickBot="1" x14ac:dyDescent="0.3"/>
    <row r="16" spans="1:11" x14ac:dyDescent="0.25">
      <c r="A16" s="218" t="s">
        <v>114</v>
      </c>
      <c r="B16" s="219"/>
      <c r="C16" s="219"/>
      <c r="D16" s="219"/>
      <c r="E16" s="219"/>
      <c r="F16" s="219"/>
      <c r="G16" s="219"/>
      <c r="H16" s="219"/>
      <c r="I16" s="219"/>
      <c r="J16" s="219"/>
      <c r="K16" s="220"/>
    </row>
    <row r="17" spans="1:11" x14ac:dyDescent="0.25">
      <c r="A17" s="208" t="s">
        <v>115</v>
      </c>
      <c r="B17" s="209"/>
      <c r="C17" s="209"/>
      <c r="D17" s="209"/>
      <c r="E17" s="209"/>
      <c r="F17" s="209"/>
      <c r="G17" s="209"/>
      <c r="H17" s="209"/>
      <c r="I17" s="209"/>
      <c r="J17" s="209"/>
      <c r="K17" s="210"/>
    </row>
    <row r="18" spans="1:11" x14ac:dyDescent="0.25">
      <c r="A18" s="208" t="s">
        <v>116</v>
      </c>
      <c r="B18" s="209"/>
      <c r="C18" s="209"/>
      <c r="D18" s="209"/>
      <c r="E18" s="209"/>
      <c r="F18" s="209"/>
      <c r="G18" s="209"/>
      <c r="H18" s="209"/>
      <c r="I18" s="209"/>
      <c r="J18" s="209"/>
      <c r="K18" s="210"/>
    </row>
    <row r="19" spans="1:11" ht="15.75" thickBot="1" x14ac:dyDescent="0.3">
      <c r="A19" s="211" t="s">
        <v>117</v>
      </c>
      <c r="B19" s="212"/>
      <c r="C19" s="212"/>
      <c r="D19" s="212"/>
      <c r="E19" s="212"/>
      <c r="F19" s="212"/>
      <c r="G19" s="212"/>
      <c r="H19" s="212"/>
      <c r="I19" s="212"/>
      <c r="J19" s="212"/>
      <c r="K19" s="213"/>
    </row>
  </sheetData>
  <mergeCells count="16">
    <mergeCell ref="A17:K17"/>
    <mergeCell ref="A18:K18"/>
    <mergeCell ref="A19:K19"/>
    <mergeCell ref="A5:D5"/>
    <mergeCell ref="E5:K5"/>
    <mergeCell ref="A6:D6"/>
    <mergeCell ref="E6:K6"/>
    <mergeCell ref="B10:K10"/>
    <mergeCell ref="A16:K16"/>
    <mergeCell ref="A4:D4"/>
    <mergeCell ref="E4:K4"/>
    <mergeCell ref="A1:K1"/>
    <mergeCell ref="A2:D2"/>
    <mergeCell ref="E2:K2"/>
    <mergeCell ref="A3:D3"/>
    <mergeCell ref="E3:K3"/>
  </mergeCells>
  <conditionalFormatting sqref="B7 C9">
    <cfRule type="containsText" dxfId="4" priority="12" operator="containsText" text="10/12/xxxx">
      <formula>NOT(ISERROR(SEARCH("10/12/xxxx",B7)))</formula>
    </cfRule>
  </conditionalFormatting>
  <conditionalFormatting sqref="B9">
    <cfRule type="containsText" dxfId="3" priority="2" operator="containsText" text="10/12/xxxx">
      <formula>NOT(ISERROR(SEARCH("10/12/xxxx",B9)))</formula>
    </cfRule>
  </conditionalFormatting>
  <conditionalFormatting sqref="C7">
    <cfRule type="containsText" dxfId="2" priority="11" operator="containsText" text="10/12/xxxx">
      <formula>NOT(ISERROR(SEARCH("10/12/xxxx",C7)))</formula>
    </cfRule>
  </conditionalFormatting>
  <dataValidations count="5">
    <dataValidation allowBlank="1" showInputMessage="1" showErrorMessage="1" prompt="Please input the correct Improvement Area number (IA#)" sqref="E2:K2" xr:uid="{19AD2F08-B2FD-4DE0-A61C-074354BB0D2A}"/>
    <dataValidation allowBlank="1" showInputMessage="1" showErrorMessage="1" prompt="Insert the Management Milestone number here (MM#)" sqref="A11:A13" xr:uid="{F6989D7B-E46D-401B-8BC4-83BC82B910C2}"/>
    <dataValidation allowBlank="1" showInputMessage="1" showErrorMessage="1" promptTitle="Insert Area (ha)" prompt="Please insert the cumulative area available in hectares (ha)" sqref="B8:C8" xr:uid="{6F8D7FEB-5FD8-4A5D-8CE4-869EA855B020}"/>
    <dataValidation allowBlank="1" showInputMessage="1" showErrorMessage="1" promptTitle="Insert Date" prompt="Please insert the date the area is available for rehabilitation" sqref="B9:C9 B7:C7" xr:uid="{5FC36A37-6BBD-4056-BF06-99064C8C6C65}"/>
    <dataValidation allowBlank="1" showInputMessage="1" showErrorMessage="1" promptTitle="Insert Area (ha)" prompt="Please insert the cumulative area achieved in hectares (ha) as required" sqref="B11:C13" xr:uid="{2EF942C7-BB10-4E61-9605-A50DDE343287}"/>
  </dataValidations>
  <pageMargins left="0.7" right="0.7" top="0.75" bottom="0.75" header="0.3" footer="0.3"/>
  <tableParts count="2">
    <tablePart r:id="rId1"/>
    <tablePart r:id="rId2"/>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704807-4FB9-4EDB-81D1-EBE93433257C}">
  <dimension ref="A1:K19"/>
  <sheetViews>
    <sheetView workbookViewId="0">
      <selection activeCell="F11" sqref="F11"/>
    </sheetView>
  </sheetViews>
  <sheetFormatPr defaultColWidth="12.140625" defaultRowHeight="15" x14ac:dyDescent="0.25"/>
  <cols>
    <col min="1" max="1" width="15.7109375" style="8" customWidth="1"/>
    <col min="2" max="16384" width="12.140625" style="93"/>
  </cols>
  <sheetData>
    <row r="1" spans="1:11" ht="23.25" customHeight="1" thickBot="1" x14ac:dyDescent="0.35">
      <c r="A1" s="204" t="s">
        <v>109</v>
      </c>
      <c r="B1" s="205"/>
      <c r="C1" s="205"/>
      <c r="D1" s="205"/>
      <c r="E1" s="205"/>
      <c r="F1" s="205"/>
      <c r="G1" s="205"/>
      <c r="H1" s="205"/>
      <c r="I1" s="205"/>
      <c r="J1" s="205"/>
      <c r="K1" s="206"/>
    </row>
    <row r="2" spans="1:11" ht="16.149999999999999" customHeight="1" thickBot="1" x14ac:dyDescent="0.3">
      <c r="A2" s="202" t="s">
        <v>110</v>
      </c>
      <c r="B2" s="202"/>
      <c r="C2" s="202"/>
      <c r="D2" s="202"/>
      <c r="E2" s="207" t="s">
        <v>211</v>
      </c>
      <c r="F2" s="207"/>
      <c r="G2" s="207"/>
      <c r="H2" s="207"/>
      <c r="I2" s="207"/>
      <c r="J2" s="207"/>
      <c r="K2" s="207"/>
    </row>
    <row r="3" spans="1:11" ht="16.149999999999999" customHeight="1" thickBot="1" x14ac:dyDescent="0.3">
      <c r="A3" s="202" t="s">
        <v>90</v>
      </c>
      <c r="B3" s="202"/>
      <c r="C3" s="202"/>
      <c r="D3" s="202"/>
      <c r="E3" s="207" t="s">
        <v>224</v>
      </c>
      <c r="F3" s="207"/>
      <c r="G3" s="207"/>
      <c r="H3" s="207"/>
      <c r="I3" s="207"/>
      <c r="J3" s="207"/>
      <c r="K3" s="207"/>
    </row>
    <row r="4" spans="1:11" ht="16.149999999999999" customHeight="1" thickBot="1" x14ac:dyDescent="0.3">
      <c r="A4" s="202" t="s">
        <v>112</v>
      </c>
      <c r="B4" s="202"/>
      <c r="C4" s="202"/>
      <c r="D4" s="202"/>
      <c r="E4" s="203">
        <f>SUM('Full Schedule'!C194:C204)</f>
        <v>164.398940092</v>
      </c>
      <c r="F4" s="203"/>
      <c r="G4" s="203"/>
      <c r="H4" s="203"/>
      <c r="I4" s="203"/>
      <c r="J4" s="203"/>
      <c r="K4" s="203"/>
    </row>
    <row r="5" spans="1:11" ht="32.25" customHeight="1" thickBot="1" x14ac:dyDescent="0.3">
      <c r="A5" s="214" t="s">
        <v>119</v>
      </c>
      <c r="B5" s="202"/>
      <c r="C5" s="202"/>
      <c r="D5" s="202"/>
      <c r="E5" s="207">
        <v>2083</v>
      </c>
      <c r="F5" s="207"/>
      <c r="G5" s="207"/>
      <c r="H5" s="207"/>
      <c r="I5" s="207"/>
      <c r="J5" s="207"/>
      <c r="K5" s="207"/>
    </row>
    <row r="6" spans="1:11" ht="16.149999999999999" customHeight="1" thickBot="1" x14ac:dyDescent="0.3">
      <c r="A6" s="202" t="s">
        <v>113</v>
      </c>
      <c r="B6" s="202"/>
      <c r="C6" s="202"/>
      <c r="D6" s="202"/>
      <c r="E6" s="207" t="s">
        <v>118</v>
      </c>
      <c r="F6" s="207"/>
      <c r="G6" s="207"/>
      <c r="H6" s="207"/>
      <c r="I6" s="207"/>
      <c r="J6" s="207"/>
      <c r="K6" s="207"/>
    </row>
    <row r="7" spans="1:11" ht="31.15" customHeight="1" thickBot="1" x14ac:dyDescent="0.3">
      <c r="A7" s="5" t="s">
        <v>93</v>
      </c>
      <c r="B7" s="14">
        <v>68281</v>
      </c>
    </row>
    <row r="8" spans="1:11" ht="31.15" customHeight="1" thickBot="1" x14ac:dyDescent="0.3">
      <c r="A8" s="5" t="s">
        <v>94</v>
      </c>
      <c r="B8" s="120">
        <f>'Full Schedule'!BV195</f>
        <v>164.398940092</v>
      </c>
    </row>
    <row r="9" spans="1:11" ht="31.15" customHeight="1" thickBot="1" x14ac:dyDescent="0.3">
      <c r="A9" s="6" t="s">
        <v>95</v>
      </c>
      <c r="B9" s="14">
        <v>70838</v>
      </c>
    </row>
    <row r="10" spans="1:11" ht="30.75" thickBot="1" x14ac:dyDescent="0.3">
      <c r="A10" s="7" t="s">
        <v>96</v>
      </c>
      <c r="B10" s="215" t="s">
        <v>97</v>
      </c>
      <c r="C10" s="216"/>
      <c r="D10" s="216"/>
      <c r="E10" s="216"/>
      <c r="F10" s="216"/>
      <c r="G10" s="216"/>
      <c r="H10" s="216"/>
      <c r="I10" s="216"/>
      <c r="J10" s="216"/>
      <c r="K10" s="217"/>
    </row>
    <row r="11" spans="1:11" ht="15.75" thickBot="1" x14ac:dyDescent="0.3">
      <c r="A11" s="4" t="s">
        <v>43</v>
      </c>
      <c r="B11" s="113">
        <f>'Full Schedule'!CC196</f>
        <v>164.398940092</v>
      </c>
    </row>
    <row r="12" spans="1:11" ht="15.75" thickBot="1" x14ac:dyDescent="0.3">
      <c r="A12" s="4" t="s">
        <v>44</v>
      </c>
      <c r="B12" s="111">
        <f>'Full Schedule'!CC197</f>
        <v>164.398940092</v>
      </c>
    </row>
    <row r="13" spans="1:11" ht="15.75" thickBot="1" x14ac:dyDescent="0.3">
      <c r="A13" s="4" t="s">
        <v>45</v>
      </c>
      <c r="B13" s="114">
        <f>'Full Schedule'!CC198</f>
        <v>164.398940092</v>
      </c>
    </row>
    <row r="14" spans="1:11" x14ac:dyDescent="0.25">
      <c r="A14" s="93"/>
    </row>
    <row r="15" spans="1:11" ht="15.75" thickBot="1" x14ac:dyDescent="0.3"/>
    <row r="16" spans="1:11" x14ac:dyDescent="0.25">
      <c r="A16" s="218" t="s">
        <v>114</v>
      </c>
      <c r="B16" s="219"/>
      <c r="C16" s="219"/>
      <c r="D16" s="219"/>
      <c r="E16" s="219"/>
      <c r="F16" s="219"/>
      <c r="G16" s="219"/>
      <c r="H16" s="219"/>
      <c r="I16" s="219"/>
      <c r="J16" s="219"/>
      <c r="K16" s="220"/>
    </row>
    <row r="17" spans="1:11" x14ac:dyDescent="0.25">
      <c r="A17" s="208" t="s">
        <v>115</v>
      </c>
      <c r="B17" s="209"/>
      <c r="C17" s="209"/>
      <c r="D17" s="209"/>
      <c r="E17" s="209"/>
      <c r="F17" s="209"/>
      <c r="G17" s="209"/>
      <c r="H17" s="209"/>
      <c r="I17" s="209"/>
      <c r="J17" s="209"/>
      <c r="K17" s="210"/>
    </row>
    <row r="18" spans="1:11" x14ac:dyDescent="0.25">
      <c r="A18" s="208" t="s">
        <v>116</v>
      </c>
      <c r="B18" s="209"/>
      <c r="C18" s="209"/>
      <c r="D18" s="209"/>
      <c r="E18" s="209"/>
      <c r="F18" s="209"/>
      <c r="G18" s="209"/>
      <c r="H18" s="209"/>
      <c r="I18" s="209"/>
      <c r="J18" s="209"/>
      <c r="K18" s="210"/>
    </row>
    <row r="19" spans="1:11" ht="15.75" thickBot="1" x14ac:dyDescent="0.3">
      <c r="A19" s="211" t="s">
        <v>117</v>
      </c>
      <c r="B19" s="212"/>
      <c r="C19" s="212"/>
      <c r="D19" s="212"/>
      <c r="E19" s="212"/>
      <c r="F19" s="212"/>
      <c r="G19" s="212"/>
      <c r="H19" s="212"/>
      <c r="I19" s="212"/>
      <c r="J19" s="212"/>
      <c r="K19" s="213"/>
    </row>
  </sheetData>
  <mergeCells count="16">
    <mergeCell ref="A17:K17"/>
    <mergeCell ref="A18:K18"/>
    <mergeCell ref="A19:K19"/>
    <mergeCell ref="A5:D5"/>
    <mergeCell ref="E5:K5"/>
    <mergeCell ref="A6:D6"/>
    <mergeCell ref="E6:K6"/>
    <mergeCell ref="B10:K10"/>
    <mergeCell ref="A16:K16"/>
    <mergeCell ref="A4:D4"/>
    <mergeCell ref="E4:K4"/>
    <mergeCell ref="A1:K1"/>
    <mergeCell ref="A2:D2"/>
    <mergeCell ref="E2:K2"/>
    <mergeCell ref="A3:D3"/>
    <mergeCell ref="E3:K3"/>
  </mergeCells>
  <conditionalFormatting sqref="B7">
    <cfRule type="containsText" dxfId="1" priority="3" operator="containsText" text="10/12/xxxx">
      <formula>NOT(ISERROR(SEARCH("10/12/xxxx",B7)))</formula>
    </cfRule>
  </conditionalFormatting>
  <conditionalFormatting sqref="B9">
    <cfRule type="containsText" dxfId="0" priority="4" operator="containsText" text="10/12/xxxx">
      <formula>NOT(ISERROR(SEARCH("10/12/xxxx",B9)))</formula>
    </cfRule>
  </conditionalFormatting>
  <dataValidations xWindow="346" yWindow="444" count="5">
    <dataValidation allowBlank="1" showInputMessage="1" showErrorMessage="1" prompt="Insert the Management Milestone number here (MM#)" sqref="A11:A13" xr:uid="{2A27C0B0-4AC1-4810-8BC3-BFAAD36207D8}"/>
    <dataValidation allowBlank="1" showInputMessage="1" showErrorMessage="1" prompt="Please input the correct Improvement Area number (IA#)" sqref="E2:K2" xr:uid="{416A8753-277E-4228-AF4B-6BD9AD86546F}"/>
    <dataValidation allowBlank="1" showInputMessage="1" showErrorMessage="1" promptTitle="Insert Area (ha)" prompt="Please insert the cumulative area achieved in hectares (ha) as required" sqref="B11:B13" xr:uid="{24C792FF-C0D3-4402-86E1-7DE27FCEE701}"/>
    <dataValidation allowBlank="1" showInputMessage="1" showErrorMessage="1" promptTitle="Insert Date" prompt="Please insert the date the area is available for rehabilitation" sqref="B7 B9" xr:uid="{36E6DB87-72BE-4A04-A5C7-727D93EB9D5D}"/>
    <dataValidation allowBlank="1" showInputMessage="1" showErrorMessage="1" promptTitle="Insert Area (ha)" prompt="Please insert the cumulative area available in hectares (ha)" sqref="B8" xr:uid="{16A8DC41-50F2-471F-9A58-37DAD162CA82}"/>
  </dataValidations>
  <pageMargins left="0.7" right="0.7" top="0.75" bottom="0.75" header="0.3" footer="0.3"/>
  <tableParts count="2">
    <tablePart r:id="rId1"/>
    <tablePart r:id="rId2"/>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F1B4F2-DAF6-4F32-8C2D-4251090F3399}">
  <sheetPr codeName="Sheet11"/>
  <dimension ref="A1:C9"/>
  <sheetViews>
    <sheetView workbookViewId="0">
      <selection activeCell="C4" sqref="C4"/>
    </sheetView>
  </sheetViews>
  <sheetFormatPr defaultRowHeight="15" x14ac:dyDescent="0.25"/>
  <cols>
    <col min="1" max="1" width="31.7109375" customWidth="1"/>
    <col min="2" max="2" width="41.7109375" customWidth="1"/>
    <col min="3" max="3" width="120.7109375" customWidth="1"/>
  </cols>
  <sheetData>
    <row r="1" spans="1:3" ht="15.75" thickBot="1" x14ac:dyDescent="0.3">
      <c r="A1" s="1" t="s">
        <v>18</v>
      </c>
      <c r="B1" s="2" t="s">
        <v>42</v>
      </c>
      <c r="C1" s="3" t="s">
        <v>20</v>
      </c>
    </row>
    <row r="2" spans="1:3" ht="270.75" thickBot="1" x14ac:dyDescent="0.3">
      <c r="A2" s="17" t="s">
        <v>43</v>
      </c>
      <c r="B2" s="19" t="s">
        <v>49</v>
      </c>
      <c r="C2" s="18" t="s">
        <v>255</v>
      </c>
    </row>
    <row r="3" spans="1:3" ht="96.75" customHeight="1" thickBot="1" x14ac:dyDescent="0.3">
      <c r="A3" s="17" t="s">
        <v>44</v>
      </c>
      <c r="B3" s="19" t="s">
        <v>50</v>
      </c>
      <c r="C3" s="18" t="s">
        <v>256</v>
      </c>
    </row>
    <row r="4" spans="1:3" ht="180.75" thickBot="1" x14ac:dyDescent="0.3">
      <c r="A4" s="17" t="s">
        <v>45</v>
      </c>
      <c r="B4" s="19" t="s">
        <v>51</v>
      </c>
      <c r="C4" s="123" t="s">
        <v>257</v>
      </c>
    </row>
    <row r="6" spans="1:3" ht="15.75" thickBot="1" x14ac:dyDescent="0.3"/>
    <row r="7" spans="1:3" x14ac:dyDescent="0.25">
      <c r="A7" s="218" t="s">
        <v>46</v>
      </c>
      <c r="B7" s="219"/>
      <c r="C7" s="220"/>
    </row>
    <row r="8" spans="1:3" x14ac:dyDescent="0.25">
      <c r="A8" s="208" t="s">
        <v>47</v>
      </c>
      <c r="B8" s="209"/>
      <c r="C8" s="210"/>
    </row>
    <row r="9" spans="1:3" ht="15.75" thickBot="1" x14ac:dyDescent="0.3">
      <c r="A9" s="211" t="s">
        <v>48</v>
      </c>
      <c r="B9" s="212"/>
      <c r="C9" s="213"/>
    </row>
  </sheetData>
  <mergeCells count="3">
    <mergeCell ref="A7:C7"/>
    <mergeCell ref="A8:C8"/>
    <mergeCell ref="A9:C9"/>
  </mergeCells>
  <pageMargins left="0.7" right="0.7" top="0.75" bottom="0.75" header="0.3" footer="0.3"/>
  <pageSetup paperSize="121"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5FF113-5517-4F29-9533-A104FDD6D823}">
  <sheetPr>
    <tabColor rgb="FFFF0000"/>
  </sheetPr>
  <dimension ref="G38:W38"/>
  <sheetViews>
    <sheetView tabSelected="1" zoomScale="85" zoomScaleNormal="85" workbookViewId="0">
      <selection activeCell="AA25" sqref="AA25"/>
    </sheetView>
  </sheetViews>
  <sheetFormatPr defaultRowHeight="15" x14ac:dyDescent="0.25"/>
  <sheetData>
    <row r="38" spans="7:23" ht="23.25" x14ac:dyDescent="0.35">
      <c r="G38" s="126"/>
      <c r="W38" s="126"/>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5CDB39-803E-4084-9380-2EC636D59E44}">
  <sheetPr>
    <tabColor rgb="FFFF0000"/>
  </sheetPr>
  <dimension ref="G46:AB47"/>
  <sheetViews>
    <sheetView zoomScale="70" zoomScaleNormal="70" workbookViewId="0">
      <selection activeCell="AF23" sqref="AF23"/>
    </sheetView>
  </sheetViews>
  <sheetFormatPr defaultRowHeight="15" x14ac:dyDescent="0.25"/>
  <sheetData>
    <row r="46" spans="7:28" ht="18.75" x14ac:dyDescent="0.3">
      <c r="G46" s="125"/>
    </row>
    <row r="47" spans="7:28" ht="23.25" x14ac:dyDescent="0.35">
      <c r="AB47" s="126"/>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AA023B-4811-4975-BB28-E2FFCB6E2F01}">
  <sheetPr codeName="Sheet2">
    <tabColor rgb="FFFF0000"/>
  </sheetPr>
  <dimension ref="A1:S23"/>
  <sheetViews>
    <sheetView workbookViewId="0">
      <selection activeCell="M21" sqref="M21"/>
    </sheetView>
  </sheetViews>
  <sheetFormatPr defaultColWidth="12.140625" defaultRowHeight="15" x14ac:dyDescent="0.25"/>
  <cols>
    <col min="1" max="1" width="15.7109375" style="8" customWidth="1"/>
    <col min="2" max="2" width="12.140625" customWidth="1"/>
  </cols>
  <sheetData>
    <row r="1" spans="1:19" ht="23.25" customHeight="1" thickBot="1" x14ac:dyDescent="0.35">
      <c r="A1" s="204" t="s">
        <v>88</v>
      </c>
      <c r="B1" s="205"/>
      <c r="C1" s="205"/>
      <c r="D1" s="205"/>
      <c r="E1" s="205"/>
      <c r="F1" s="205"/>
      <c r="G1" s="205"/>
      <c r="H1" s="205"/>
      <c r="I1" s="205"/>
      <c r="J1" s="205"/>
      <c r="K1" s="206"/>
    </row>
    <row r="2" spans="1:19" ht="16.149999999999999" customHeight="1" thickBot="1" x14ac:dyDescent="0.3">
      <c r="A2" s="202" t="s">
        <v>89</v>
      </c>
      <c r="B2" s="202"/>
      <c r="C2" s="202"/>
      <c r="D2" s="202"/>
      <c r="E2" s="207" t="s">
        <v>137</v>
      </c>
      <c r="F2" s="207"/>
      <c r="G2" s="207"/>
      <c r="H2" s="207"/>
      <c r="I2" s="207"/>
      <c r="J2" s="207"/>
      <c r="K2" s="207"/>
    </row>
    <row r="3" spans="1:19" ht="16.149999999999999" customHeight="1" thickBot="1" x14ac:dyDescent="0.3">
      <c r="A3" s="202" t="s">
        <v>90</v>
      </c>
      <c r="B3" s="202"/>
      <c r="C3" s="202"/>
      <c r="D3" s="202"/>
      <c r="E3" s="207" t="s">
        <v>102</v>
      </c>
      <c r="F3" s="207"/>
      <c r="G3" s="207"/>
      <c r="H3" s="207"/>
      <c r="I3" s="207"/>
      <c r="J3" s="207"/>
      <c r="K3" s="207"/>
    </row>
    <row r="4" spans="1:19" ht="16.149999999999999" customHeight="1" thickBot="1" x14ac:dyDescent="0.3">
      <c r="A4" s="202" t="s">
        <v>91</v>
      </c>
      <c r="B4" s="202"/>
      <c r="C4" s="202"/>
      <c r="D4" s="202"/>
      <c r="E4" s="203">
        <f>SUM('Full Schedule'!E5:E16)</f>
        <v>839.68148597500999</v>
      </c>
      <c r="F4" s="203"/>
      <c r="G4" s="203"/>
      <c r="H4" s="203"/>
      <c r="I4" s="203"/>
      <c r="J4" s="203"/>
      <c r="K4" s="203"/>
    </row>
    <row r="5" spans="1:19" ht="32.25" customHeight="1" thickBot="1" x14ac:dyDescent="0.3">
      <c r="A5" s="214" t="s">
        <v>107</v>
      </c>
      <c r="B5" s="214"/>
      <c r="C5" s="214"/>
      <c r="D5" s="214"/>
      <c r="E5" s="207" t="s">
        <v>241</v>
      </c>
      <c r="F5" s="207"/>
      <c r="G5" s="207"/>
      <c r="H5" s="207"/>
      <c r="I5" s="207"/>
      <c r="J5" s="207"/>
      <c r="K5" s="207"/>
    </row>
    <row r="6" spans="1:19" ht="16.149999999999999" customHeight="1" thickBot="1" x14ac:dyDescent="0.3">
      <c r="A6" s="202" t="s">
        <v>92</v>
      </c>
      <c r="B6" s="202"/>
      <c r="C6" s="202"/>
      <c r="D6" s="202"/>
      <c r="E6" s="207" t="s">
        <v>9</v>
      </c>
      <c r="F6" s="207"/>
      <c r="G6" s="207"/>
      <c r="H6" s="207"/>
      <c r="I6" s="207"/>
      <c r="J6" s="207"/>
      <c r="K6" s="207"/>
    </row>
    <row r="7" spans="1:19" ht="31.15" customHeight="1" thickBot="1" x14ac:dyDescent="0.3">
      <c r="A7" s="5" t="s">
        <v>93</v>
      </c>
      <c r="B7" s="12">
        <v>44540</v>
      </c>
      <c r="C7" s="12">
        <v>44905</v>
      </c>
      <c r="D7" s="12">
        <v>45270</v>
      </c>
      <c r="E7" s="12">
        <v>45636</v>
      </c>
      <c r="F7" s="12">
        <v>46001</v>
      </c>
      <c r="G7" s="12">
        <v>46366</v>
      </c>
      <c r="H7" s="12">
        <v>46731</v>
      </c>
      <c r="I7" s="12">
        <v>48558</v>
      </c>
      <c r="J7" s="12">
        <v>50384</v>
      </c>
      <c r="K7" s="12">
        <v>52210</v>
      </c>
      <c r="L7" s="12">
        <v>54036</v>
      </c>
      <c r="M7" s="12">
        <v>56228</v>
      </c>
      <c r="N7" s="12">
        <v>58785</v>
      </c>
      <c r="O7" s="13">
        <v>64629</v>
      </c>
      <c r="P7" s="13">
        <v>68281</v>
      </c>
      <c r="Q7" s="13">
        <v>70838</v>
      </c>
      <c r="R7" s="13"/>
      <c r="S7" s="13"/>
    </row>
    <row r="8" spans="1:19" ht="31.15" customHeight="1" thickBot="1" x14ac:dyDescent="0.3">
      <c r="A8" s="5" t="s">
        <v>94</v>
      </c>
      <c r="B8" s="115">
        <f>'Full Schedule'!I6</f>
        <v>129.9</v>
      </c>
      <c r="C8" s="115">
        <f>'Full Schedule'!J6</f>
        <v>150.417652</v>
      </c>
      <c r="D8" s="115">
        <f>'Full Schedule'!K6</f>
        <v>178.110557</v>
      </c>
      <c r="E8" s="115">
        <f>'Full Schedule'!L6</f>
        <v>204.38429199999999</v>
      </c>
      <c r="F8" s="115">
        <f>'Full Schedule'!M6</f>
        <v>233.03014199999998</v>
      </c>
      <c r="G8" s="115">
        <f>'Full Schedule'!N6</f>
        <v>263.01465400000001</v>
      </c>
      <c r="H8" s="115">
        <f>'Full Schedule'!O6</f>
        <v>293.289874</v>
      </c>
      <c r="I8" s="115">
        <f>'Full Schedule'!T6</f>
        <v>389.30196614285717</v>
      </c>
      <c r="J8" s="115">
        <f>'Full Schedule'!Y6</f>
        <v>485.31405828571434</v>
      </c>
      <c r="K8" s="115">
        <f>'Full Schedule'!AD6</f>
        <v>576.49579040000003</v>
      </c>
      <c r="L8" s="115">
        <f>'Full Schedule'!AI6</f>
        <v>639.72933899999998</v>
      </c>
      <c r="M8" s="115">
        <f>'Full Schedule'!AO6</f>
        <v>707.33677499999999</v>
      </c>
      <c r="N8" s="115">
        <f>'Full Schedule'!AV6</f>
        <v>774.944211</v>
      </c>
      <c r="O8" s="116">
        <f>'Full Schedule'!BL6</f>
        <v>801.82421099999999</v>
      </c>
      <c r="P8" s="116">
        <f>'Full Schedule'!BV6</f>
        <v>801.82421099999999</v>
      </c>
      <c r="Q8" s="116">
        <f>'Full Schedule'!CC6</f>
        <v>839.82421099999999</v>
      </c>
      <c r="R8" s="10"/>
      <c r="S8" s="10"/>
    </row>
    <row r="9" spans="1:19" ht="31.15" customHeight="1" thickBot="1" x14ac:dyDescent="0.3">
      <c r="A9" s="6" t="s">
        <v>95</v>
      </c>
      <c r="B9" s="12">
        <v>44905</v>
      </c>
      <c r="C9" s="12">
        <v>45270</v>
      </c>
      <c r="D9" s="12">
        <v>45636</v>
      </c>
      <c r="E9" s="12">
        <v>46001</v>
      </c>
      <c r="F9" s="12">
        <v>46366</v>
      </c>
      <c r="G9" s="12">
        <v>46731</v>
      </c>
      <c r="H9" s="12">
        <v>48558</v>
      </c>
      <c r="I9" s="12">
        <v>50384</v>
      </c>
      <c r="J9" s="12">
        <v>52210</v>
      </c>
      <c r="K9" s="12">
        <v>54036</v>
      </c>
      <c r="L9" s="12">
        <v>56228</v>
      </c>
      <c r="M9" s="12">
        <v>58785</v>
      </c>
      <c r="N9" s="12">
        <v>60976</v>
      </c>
      <c r="O9" s="13">
        <v>68281</v>
      </c>
      <c r="P9" s="13">
        <v>70838</v>
      </c>
      <c r="Q9" s="13">
        <v>72664</v>
      </c>
      <c r="R9" s="13">
        <v>74489</v>
      </c>
      <c r="S9" s="13">
        <v>76316</v>
      </c>
    </row>
    <row r="10" spans="1:19" ht="30.75" thickBot="1" x14ac:dyDescent="0.3">
      <c r="A10" s="7" t="s">
        <v>96</v>
      </c>
      <c r="B10" s="215" t="s">
        <v>97</v>
      </c>
      <c r="C10" s="216"/>
      <c r="D10" s="216"/>
      <c r="E10" s="216"/>
      <c r="F10" s="216"/>
      <c r="G10" s="216"/>
      <c r="H10" s="216"/>
      <c r="I10" s="216"/>
      <c r="J10" s="216"/>
      <c r="K10" s="217"/>
    </row>
    <row r="11" spans="1:19" ht="15.75" thickBot="1" x14ac:dyDescent="0.3">
      <c r="A11" s="110" t="s">
        <v>21</v>
      </c>
      <c r="B11" s="111">
        <f>'Full Schedule'!J7</f>
        <v>129.9</v>
      </c>
      <c r="C11" s="111">
        <f>'Full Schedule'!K7</f>
        <v>150.417652</v>
      </c>
      <c r="D11" s="129">
        <f>'Full Schedule'!L7</f>
        <v>178.110557</v>
      </c>
      <c r="E11" s="129">
        <f>'Full Schedule'!M7</f>
        <v>204.38429199999999</v>
      </c>
      <c r="F11" s="111">
        <f>'Full Schedule'!N7</f>
        <v>233.03014199999998</v>
      </c>
      <c r="G11" s="111">
        <f>'Full Schedule'!O7</f>
        <v>263.01465400000001</v>
      </c>
      <c r="H11" s="111">
        <f>'Full Schedule'!T7</f>
        <v>293.289874</v>
      </c>
      <c r="I11" s="111">
        <f>'Full Schedule'!Y7</f>
        <v>389.30196614285717</v>
      </c>
      <c r="J11" s="111">
        <f>'Full Schedule'!AD7</f>
        <v>485.31405828571434</v>
      </c>
      <c r="K11" s="111">
        <f>'Full Schedule'!AI7</f>
        <v>576.49579040000003</v>
      </c>
      <c r="L11" s="111">
        <f>'Full Schedule'!AO7</f>
        <v>639.72933899999998</v>
      </c>
      <c r="M11" s="111">
        <f>'Full Schedule'!AV7</f>
        <v>707.33677499999999</v>
      </c>
      <c r="N11" s="111">
        <f>'Full Schedule'!BB7</f>
        <v>774.944211</v>
      </c>
      <c r="O11" s="111">
        <f>'Full Schedule'!BV7</f>
        <v>801.82421099999999</v>
      </c>
      <c r="P11" s="111">
        <f>'Full Schedule'!CC7</f>
        <v>801.82421099999999</v>
      </c>
      <c r="Q11" s="111">
        <f>'Full Schedule'!CH7</f>
        <v>839.82421099999999</v>
      </c>
      <c r="R11" s="112"/>
      <c r="S11" s="113"/>
    </row>
    <row r="12" spans="1:19" s="93" customFormat="1" ht="15.75" thickBot="1" x14ac:dyDescent="0.3">
      <c r="A12" s="110" t="s">
        <v>22</v>
      </c>
      <c r="B12" s="111">
        <f>'Full Schedule'!J8</f>
        <v>129.9</v>
      </c>
      <c r="C12" s="111">
        <f>'Full Schedule'!K8</f>
        <v>150.417652</v>
      </c>
      <c r="D12" s="129">
        <f>'Full Schedule'!L8</f>
        <v>178.110557</v>
      </c>
      <c r="E12" s="129">
        <f>'Full Schedule'!M8</f>
        <v>204.38429199999999</v>
      </c>
      <c r="F12" s="111">
        <f>'Full Schedule'!N8</f>
        <v>233.03014199999998</v>
      </c>
      <c r="G12" s="111">
        <f>'Full Schedule'!O8</f>
        <v>263.01465400000001</v>
      </c>
      <c r="H12" s="111">
        <f>'Full Schedule'!T8</f>
        <v>293.289874</v>
      </c>
      <c r="I12" s="111">
        <f>'Full Schedule'!Y8</f>
        <v>389.30196614285717</v>
      </c>
      <c r="J12" s="111">
        <f>'Full Schedule'!AD8</f>
        <v>485.31405828571434</v>
      </c>
      <c r="K12" s="111">
        <f>'Full Schedule'!AI8</f>
        <v>576.49579040000003</v>
      </c>
      <c r="L12" s="111">
        <f>'Full Schedule'!AO8</f>
        <v>639.72933899999998</v>
      </c>
      <c r="M12" s="111">
        <f>'Full Schedule'!AV8</f>
        <v>707.33677499999999</v>
      </c>
      <c r="N12" s="111">
        <f>'Full Schedule'!BB8</f>
        <v>774.944211</v>
      </c>
      <c r="O12" s="111">
        <f>'Full Schedule'!BV8</f>
        <v>801.82421099999999</v>
      </c>
      <c r="P12" s="111">
        <f>'Full Schedule'!CC8</f>
        <v>801.82421099999999</v>
      </c>
      <c r="Q12" s="111">
        <f>'Full Schedule'!CH8</f>
        <v>839.82421099999999</v>
      </c>
      <c r="R12" s="112"/>
      <c r="S12" s="111"/>
    </row>
    <row r="13" spans="1:19" ht="15.75" thickBot="1" x14ac:dyDescent="0.3">
      <c r="A13" s="110" t="s">
        <v>24</v>
      </c>
      <c r="B13" s="111">
        <f>'Full Schedule'!J9</f>
        <v>129.9</v>
      </c>
      <c r="C13" s="111">
        <f>'Full Schedule'!K9</f>
        <v>150.417652</v>
      </c>
      <c r="D13" s="129">
        <f>'Full Schedule'!L9</f>
        <v>178.110557</v>
      </c>
      <c r="E13" s="129">
        <f>'Full Schedule'!M9</f>
        <v>204.38429199999999</v>
      </c>
      <c r="F13" s="111">
        <f>'Full Schedule'!N9</f>
        <v>233.03014199999998</v>
      </c>
      <c r="G13" s="111">
        <f>'Full Schedule'!O9</f>
        <v>263.01465400000001</v>
      </c>
      <c r="H13" s="111">
        <f>'Full Schedule'!T9</f>
        <v>293.289874</v>
      </c>
      <c r="I13" s="111">
        <f>'Full Schedule'!Y9</f>
        <v>389.30196614285717</v>
      </c>
      <c r="J13" s="111">
        <f>'Full Schedule'!AD9</f>
        <v>485.31405828571434</v>
      </c>
      <c r="K13" s="111">
        <f>'Full Schedule'!AI9</f>
        <v>576.49579040000003</v>
      </c>
      <c r="L13" s="111">
        <f>'Full Schedule'!AO9</f>
        <v>639.72933899999998</v>
      </c>
      <c r="M13" s="111">
        <f>'Full Schedule'!AV9</f>
        <v>707.33677499999999</v>
      </c>
      <c r="N13" s="111">
        <f>'Full Schedule'!BB9</f>
        <v>774.944211</v>
      </c>
      <c r="O13" s="111">
        <f>'Full Schedule'!BV9</f>
        <v>801.82421099999999</v>
      </c>
      <c r="P13" s="111">
        <f>'Full Schedule'!CC9</f>
        <v>801.82421099999999</v>
      </c>
      <c r="Q13" s="111">
        <f>'Full Schedule'!CH9</f>
        <v>839.82421099999999</v>
      </c>
      <c r="R13" s="112"/>
      <c r="S13" s="111"/>
    </row>
    <row r="14" spans="1:19" ht="15.75" thickBot="1" x14ac:dyDescent="0.3">
      <c r="A14" s="110" t="s">
        <v>25</v>
      </c>
      <c r="B14" s="111">
        <f>'Full Schedule'!J10</f>
        <v>129.9</v>
      </c>
      <c r="C14" s="111">
        <f>'Full Schedule'!K10</f>
        <v>150.417652</v>
      </c>
      <c r="D14" s="129">
        <f>'Full Schedule'!L10</f>
        <v>178.110557</v>
      </c>
      <c r="E14" s="129">
        <f>'Full Schedule'!M10</f>
        <v>204.38429199999999</v>
      </c>
      <c r="F14" s="111">
        <f>'Full Schedule'!N10</f>
        <v>233.03014199999998</v>
      </c>
      <c r="G14" s="111">
        <f>'Full Schedule'!O10</f>
        <v>263.01465400000001</v>
      </c>
      <c r="H14" s="111">
        <f>'Full Schedule'!T10</f>
        <v>293.289874</v>
      </c>
      <c r="I14" s="111">
        <f>'Full Schedule'!Y10</f>
        <v>389.30196614285717</v>
      </c>
      <c r="J14" s="111">
        <f>'Full Schedule'!AD10</f>
        <v>485.31405828571434</v>
      </c>
      <c r="K14" s="111">
        <f>'Full Schedule'!AI10</f>
        <v>576.49579040000003</v>
      </c>
      <c r="L14" s="111">
        <f>'Full Schedule'!AO10</f>
        <v>639.72933899999998</v>
      </c>
      <c r="M14" s="111">
        <f>'Full Schedule'!AV10</f>
        <v>707.33677499999999</v>
      </c>
      <c r="N14" s="111">
        <f>'Full Schedule'!BB10</f>
        <v>774.944211</v>
      </c>
      <c r="O14" s="111">
        <f>'Full Schedule'!BV10</f>
        <v>801.82421099999999</v>
      </c>
      <c r="P14" s="111">
        <f>'Full Schedule'!CC10</f>
        <v>801.82421099999999</v>
      </c>
      <c r="Q14" s="111">
        <f>'Full Schedule'!CH10</f>
        <v>839.82421099999999</v>
      </c>
      <c r="R14" s="112"/>
      <c r="S14" s="111"/>
    </row>
    <row r="15" spans="1:19" ht="15.75" thickBot="1" x14ac:dyDescent="0.3">
      <c r="A15" s="110" t="s">
        <v>26</v>
      </c>
      <c r="B15" s="111">
        <f>'Full Schedule'!J11</f>
        <v>0</v>
      </c>
      <c r="C15" s="111">
        <f>'Full Schedule'!K11</f>
        <v>129.9</v>
      </c>
      <c r="D15" s="127">
        <f>'Full Schedule'!L11</f>
        <v>150.417652</v>
      </c>
      <c r="E15" s="127">
        <f>'Full Schedule'!M11</f>
        <v>183.42354599999999</v>
      </c>
      <c r="F15" s="111">
        <f>'Full Schedule'!N11</f>
        <v>204.38429199999999</v>
      </c>
      <c r="G15" s="111">
        <f>'Full Schedule'!O11</f>
        <v>233.03014199999998</v>
      </c>
      <c r="H15" s="111">
        <f>'Full Schedule'!T11</f>
        <v>293.289874</v>
      </c>
      <c r="I15" s="111">
        <f>'Full Schedule'!Y11</f>
        <v>389.30196614285717</v>
      </c>
      <c r="J15" s="111">
        <f>'Full Schedule'!AD11</f>
        <v>485.31405828571434</v>
      </c>
      <c r="K15" s="111">
        <f>'Full Schedule'!AI11</f>
        <v>576.49579040000003</v>
      </c>
      <c r="L15" s="111">
        <f>'Full Schedule'!AO11</f>
        <v>639.72933899999998</v>
      </c>
      <c r="M15" s="111">
        <f>'Full Schedule'!AV11</f>
        <v>707.33677499999999</v>
      </c>
      <c r="N15" s="111">
        <f>'Full Schedule'!BB11</f>
        <v>774.944211</v>
      </c>
      <c r="O15" s="111">
        <f>'Full Schedule'!BV11</f>
        <v>801.82421099999999</v>
      </c>
      <c r="P15" s="111">
        <f>'Full Schedule'!CC11</f>
        <v>801.82421099999999</v>
      </c>
      <c r="Q15" s="111">
        <f>'Full Schedule'!CH11</f>
        <v>839.82421099999999</v>
      </c>
      <c r="R15" s="112"/>
      <c r="S15" s="111"/>
    </row>
    <row r="16" spans="1:19" ht="15.75" thickBot="1" x14ac:dyDescent="0.3">
      <c r="A16" s="110" t="s">
        <v>28</v>
      </c>
      <c r="B16" s="111">
        <f>'Full Schedule'!J12</f>
        <v>0</v>
      </c>
      <c r="C16" s="111">
        <f>'Full Schedule'!K12</f>
        <v>0</v>
      </c>
      <c r="D16" s="111">
        <f>'Full Schedule'!L12</f>
        <v>0</v>
      </c>
      <c r="E16" s="111">
        <f>'Full Schedule'!M12</f>
        <v>0</v>
      </c>
      <c r="F16" s="111">
        <f>'Full Schedule'!N12</f>
        <v>0</v>
      </c>
      <c r="G16" s="111">
        <f>'Full Schedule'!O12</f>
        <v>0</v>
      </c>
      <c r="H16" s="111">
        <f>'Full Schedule'!T12</f>
        <v>233.03014199999998</v>
      </c>
      <c r="I16" s="111">
        <f>'Full Schedule'!Y12</f>
        <v>293.289874</v>
      </c>
      <c r="J16" s="111">
        <f>'Full Schedule'!AD12</f>
        <v>389.30196614285717</v>
      </c>
      <c r="K16" s="111">
        <f>'Full Schedule'!AI12</f>
        <v>485.31405828571434</v>
      </c>
      <c r="L16" s="111">
        <f>'Full Schedule'!AO12</f>
        <v>639.72933899999998</v>
      </c>
      <c r="M16" s="111">
        <f>'Full Schedule'!AV12</f>
        <v>707.33677499999999</v>
      </c>
      <c r="N16" s="111">
        <f>'Full Schedule'!BB12</f>
        <v>774.944211</v>
      </c>
      <c r="O16" s="111">
        <f>'Full Schedule'!BV12</f>
        <v>801.82421099999999</v>
      </c>
      <c r="P16" s="111">
        <f>'Full Schedule'!CC12</f>
        <v>801.82421099999999</v>
      </c>
      <c r="Q16" s="111">
        <f>'Full Schedule'!CH12</f>
        <v>801.82421099999999</v>
      </c>
      <c r="R16" s="112">
        <f>'Full Schedule'!CM12</f>
        <v>839.82421099999999</v>
      </c>
      <c r="S16" s="111"/>
    </row>
    <row r="17" spans="1:19" ht="15.75" thickBot="1" x14ac:dyDescent="0.3">
      <c r="A17" s="110" t="s">
        <v>29</v>
      </c>
      <c r="B17" s="111">
        <f>'Full Schedule'!J13</f>
        <v>0</v>
      </c>
      <c r="C17" s="111">
        <f>'Full Schedule'!K13</f>
        <v>0</v>
      </c>
      <c r="D17" s="111">
        <f>'Full Schedule'!L13</f>
        <v>0</v>
      </c>
      <c r="E17" s="111">
        <f>'Full Schedule'!M13</f>
        <v>0</v>
      </c>
      <c r="F17" s="111">
        <f>'Full Schedule'!N13</f>
        <v>0</v>
      </c>
      <c r="G17" s="111">
        <f>'Full Schedule'!O13</f>
        <v>0</v>
      </c>
      <c r="H17" s="111">
        <f>'Full Schedule'!T13</f>
        <v>0</v>
      </c>
      <c r="I17" s="111">
        <f>'Full Schedule'!Y13</f>
        <v>233.03014199999998</v>
      </c>
      <c r="J17" s="111">
        <f>'Full Schedule'!AD13</f>
        <v>293.289874</v>
      </c>
      <c r="K17" s="111">
        <f>'Full Schedule'!AI13</f>
        <v>485.31405828571434</v>
      </c>
      <c r="L17" s="111">
        <f>'Full Schedule'!AO13</f>
        <v>576.49579040000003</v>
      </c>
      <c r="M17" s="111">
        <f>'Full Schedule'!AV13</f>
        <v>639.72933899999998</v>
      </c>
      <c r="N17" s="111">
        <f>'Full Schedule'!BB13</f>
        <v>707.33677499999999</v>
      </c>
      <c r="O17" s="111">
        <f>'Full Schedule'!BV13</f>
        <v>774.944211</v>
      </c>
      <c r="P17" s="111">
        <f>'Full Schedule'!CC13</f>
        <v>801.82421099999999</v>
      </c>
      <c r="Q17" s="111">
        <f>'Full Schedule'!CH13</f>
        <v>801.82421099999999</v>
      </c>
      <c r="R17" s="112">
        <f>'Full Schedule'!CM13</f>
        <v>801.82421099999999</v>
      </c>
      <c r="S17" s="114">
        <f>'Full Schedule'!CR13</f>
        <v>839.82421099999999</v>
      </c>
    </row>
    <row r="18" spans="1:19" x14ac:dyDescent="0.25">
      <c r="A18"/>
    </row>
    <row r="19" spans="1:19" ht="15.75" thickBot="1" x14ac:dyDescent="0.3"/>
    <row r="20" spans="1:19" x14ac:dyDescent="0.25">
      <c r="A20" s="218" t="s">
        <v>98</v>
      </c>
      <c r="B20" s="219"/>
      <c r="C20" s="219"/>
      <c r="D20" s="219"/>
      <c r="E20" s="219"/>
      <c r="F20" s="219"/>
      <c r="G20" s="219"/>
      <c r="H20" s="219"/>
      <c r="I20" s="219"/>
      <c r="J20" s="219"/>
      <c r="K20" s="220"/>
    </row>
    <row r="21" spans="1:19" x14ac:dyDescent="0.25">
      <c r="A21" s="208" t="s">
        <v>99</v>
      </c>
      <c r="B21" s="209"/>
      <c r="C21" s="209"/>
      <c r="D21" s="209"/>
      <c r="E21" s="209"/>
      <c r="F21" s="209"/>
      <c r="G21" s="209"/>
      <c r="H21" s="209"/>
      <c r="I21" s="209"/>
      <c r="J21" s="209"/>
      <c r="K21" s="210"/>
    </row>
    <row r="22" spans="1:19" x14ac:dyDescent="0.25">
      <c r="A22" s="208" t="s">
        <v>100</v>
      </c>
      <c r="B22" s="209"/>
      <c r="C22" s="209"/>
      <c r="D22" s="209"/>
      <c r="E22" s="209"/>
      <c r="F22" s="209"/>
      <c r="G22" s="209"/>
      <c r="H22" s="209"/>
      <c r="I22" s="209"/>
      <c r="J22" s="209"/>
      <c r="K22" s="210"/>
    </row>
    <row r="23" spans="1:19" ht="15.75" thickBot="1" x14ac:dyDescent="0.3">
      <c r="A23" s="211" t="s">
        <v>101</v>
      </c>
      <c r="B23" s="212"/>
      <c r="C23" s="212"/>
      <c r="D23" s="212"/>
      <c r="E23" s="212"/>
      <c r="F23" s="212"/>
      <c r="G23" s="212"/>
      <c r="H23" s="212"/>
      <c r="I23" s="212"/>
      <c r="J23" s="212"/>
      <c r="K23" s="213"/>
    </row>
  </sheetData>
  <mergeCells count="16">
    <mergeCell ref="A21:K21"/>
    <mergeCell ref="A22:K22"/>
    <mergeCell ref="A23:K23"/>
    <mergeCell ref="A5:D5"/>
    <mergeCell ref="E5:K5"/>
    <mergeCell ref="A6:D6"/>
    <mergeCell ref="E6:K6"/>
    <mergeCell ref="B10:K10"/>
    <mergeCell ref="A20:K20"/>
    <mergeCell ref="A4:D4"/>
    <mergeCell ref="E4:K4"/>
    <mergeCell ref="A1:K1"/>
    <mergeCell ref="A2:D2"/>
    <mergeCell ref="E2:K2"/>
    <mergeCell ref="A3:D3"/>
    <mergeCell ref="E3:K3"/>
  </mergeCells>
  <conditionalFormatting sqref="B7">
    <cfRule type="containsText" dxfId="97" priority="4" operator="containsText" text="10/12/xxxx">
      <formula>NOT(ISERROR(SEARCH("10/12/xxxx",B7)))</formula>
    </cfRule>
  </conditionalFormatting>
  <conditionalFormatting sqref="B9">
    <cfRule type="containsText" dxfId="96" priority="3" operator="containsText" text="10/12/xxxx">
      <formula>NOT(ISERROR(SEARCH("10/12/xxxx",B9)))</formula>
    </cfRule>
  </conditionalFormatting>
  <conditionalFormatting sqref="C7">
    <cfRule type="containsText" dxfId="95" priority="5" operator="containsText" text="10/12/xxxx">
      <formula>NOT(ISERROR(SEARCH("10/12/xxxx",C7)))</formula>
    </cfRule>
  </conditionalFormatting>
  <conditionalFormatting sqref="D7:S7 C9:M9 O9:P9">
    <cfRule type="containsText" dxfId="94" priority="10" operator="containsText" text="10/12/xxxx">
      <formula>NOT(ISERROR(SEARCH("10/12/xxxx",C7)))</formula>
    </cfRule>
  </conditionalFormatting>
  <conditionalFormatting sqref="N9">
    <cfRule type="containsText" dxfId="93" priority="1" operator="containsText" text="10/12/xxxx">
      <formula>NOT(ISERROR(SEARCH("10/12/xxxx",N9)))</formula>
    </cfRule>
  </conditionalFormatting>
  <conditionalFormatting sqref="Q9">
    <cfRule type="containsText" dxfId="92" priority="6" operator="containsText" text="10/12/xxxx">
      <formula>NOT(ISERROR(SEARCH("10/12/xxxx",Q9)))</formula>
    </cfRule>
  </conditionalFormatting>
  <conditionalFormatting sqref="R9">
    <cfRule type="containsText" dxfId="91" priority="8" operator="containsText" text="10/12/xxxx">
      <formula>NOT(ISERROR(SEARCH("10/12/xxxx",R9)))</formula>
    </cfRule>
  </conditionalFormatting>
  <conditionalFormatting sqref="S9">
    <cfRule type="containsText" dxfId="90" priority="7" operator="containsText" text="10/12/xxxx">
      <formula>NOT(ISERROR(SEARCH("10/12/xxxx",S9)))</formula>
    </cfRule>
  </conditionalFormatting>
  <dataValidations count="5">
    <dataValidation allowBlank="1" showInputMessage="1" showErrorMessage="1" prompt="Please input the correct Rehabilitation Area number (RA#)" sqref="E2:K2" xr:uid="{F89B4F3B-B63C-4F32-93F7-4EDD6CC9A74C}"/>
    <dataValidation allowBlank="1" showInputMessage="1" showErrorMessage="1" promptTitle="Rehabilitation Milestone" prompt="Insert the Rehabilitation Milestone number here (RM#)" sqref="A11:A17" xr:uid="{7C6AD7A3-3133-4115-9419-F8228E04C14E}"/>
    <dataValidation allowBlank="1" showInputMessage="1" showErrorMessage="1" promptTitle="Insert Area (ha)" prompt="Please insert the cumulative area available in hectares (ha)" sqref="B8:S8" xr:uid="{BD057CE3-AA8A-4B3F-AAF3-EF4F6EC098BD}"/>
    <dataValidation allowBlank="1" showInputMessage="1" showErrorMessage="1" promptTitle="Insert Date" prompt="Please insert the date the area is available for rehabilitation" sqref="B7:S7 B9:S9" xr:uid="{8B84B872-4179-43D7-A634-83531C195AC3}"/>
    <dataValidation allowBlank="1" showInputMessage="1" showErrorMessage="1" promptTitle="Insert Area (ha)" prompt="Please insert the cumulative area achieved in hectares (ha) as required" sqref="B11:S17" xr:uid="{CBA6680C-465B-4142-BF5B-ED81D9452BFF}"/>
  </dataValidations>
  <pageMargins left="0.7" right="0.7" top="0.75" bottom="0.75" header="0.3" footer="0.3"/>
  <pageSetup paperSize="9" orientation="portrait" r:id="rId1"/>
  <tableParts count="2">
    <tablePart r:id="rId2"/>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B13B54-E811-476F-B26C-6E1B2583407E}">
  <sheetPr codeName="Sheet3"/>
  <dimension ref="A1:T23"/>
  <sheetViews>
    <sheetView workbookViewId="0">
      <selection activeCell="U12" sqref="U12"/>
    </sheetView>
  </sheetViews>
  <sheetFormatPr defaultColWidth="12.140625" defaultRowHeight="15" x14ac:dyDescent="0.25"/>
  <cols>
    <col min="1" max="1" width="15.7109375" style="8" customWidth="1"/>
  </cols>
  <sheetData>
    <row r="1" spans="1:20" ht="23.25" customHeight="1" thickBot="1" x14ac:dyDescent="0.35">
      <c r="A1" s="204" t="s">
        <v>88</v>
      </c>
      <c r="B1" s="205"/>
      <c r="C1" s="205"/>
      <c r="D1" s="205"/>
      <c r="E1" s="205"/>
      <c r="F1" s="205"/>
      <c r="G1" s="205"/>
      <c r="H1" s="205"/>
      <c r="I1" s="205"/>
      <c r="J1" s="205"/>
      <c r="K1" s="206"/>
    </row>
    <row r="2" spans="1:20" ht="16.149999999999999" customHeight="1" thickBot="1" x14ac:dyDescent="0.3">
      <c r="A2" s="202" t="s">
        <v>89</v>
      </c>
      <c r="B2" s="202"/>
      <c r="C2" s="202"/>
      <c r="D2" s="202"/>
      <c r="E2" s="207" t="s">
        <v>138</v>
      </c>
      <c r="F2" s="207"/>
      <c r="G2" s="207"/>
      <c r="H2" s="207"/>
      <c r="I2" s="207"/>
      <c r="J2" s="207"/>
      <c r="K2" s="207"/>
    </row>
    <row r="3" spans="1:20" ht="16.149999999999999" customHeight="1" thickBot="1" x14ac:dyDescent="0.3">
      <c r="A3" s="202" t="s">
        <v>90</v>
      </c>
      <c r="B3" s="202"/>
      <c r="C3" s="202"/>
      <c r="D3" s="202"/>
      <c r="E3" s="207" t="s">
        <v>102</v>
      </c>
      <c r="F3" s="207"/>
      <c r="G3" s="207"/>
      <c r="H3" s="207"/>
      <c r="I3" s="207"/>
      <c r="J3" s="207"/>
      <c r="K3" s="207"/>
    </row>
    <row r="4" spans="1:20" ht="16.149999999999999" customHeight="1" thickBot="1" x14ac:dyDescent="0.3">
      <c r="A4" s="202" t="s">
        <v>91</v>
      </c>
      <c r="B4" s="202"/>
      <c r="C4" s="202"/>
      <c r="D4" s="202"/>
      <c r="E4" s="203">
        <f>SUM('Full Schedule'!E17:E28)</f>
        <v>122.81641586362001</v>
      </c>
      <c r="F4" s="203"/>
      <c r="G4" s="203"/>
      <c r="H4" s="203"/>
      <c r="I4" s="203"/>
      <c r="J4" s="203"/>
      <c r="K4" s="203"/>
    </row>
    <row r="5" spans="1:20" ht="32.25" customHeight="1" thickBot="1" x14ac:dyDescent="0.3">
      <c r="A5" s="214" t="s">
        <v>107</v>
      </c>
      <c r="B5" s="214"/>
      <c r="C5" s="214"/>
      <c r="D5" s="214"/>
      <c r="E5" s="207" t="s">
        <v>242</v>
      </c>
      <c r="F5" s="207"/>
      <c r="G5" s="207"/>
      <c r="H5" s="207"/>
      <c r="I5" s="207"/>
      <c r="J5" s="207"/>
      <c r="K5" s="207"/>
    </row>
    <row r="6" spans="1:20" ht="16.149999999999999" customHeight="1" thickBot="1" x14ac:dyDescent="0.3">
      <c r="A6" s="202" t="s">
        <v>92</v>
      </c>
      <c r="B6" s="202"/>
      <c r="C6" s="202"/>
      <c r="D6" s="202"/>
      <c r="E6" s="207" t="s">
        <v>227</v>
      </c>
      <c r="F6" s="207"/>
      <c r="G6" s="207"/>
      <c r="H6" s="207"/>
      <c r="I6" s="207"/>
      <c r="J6" s="207"/>
      <c r="K6" s="207"/>
    </row>
    <row r="7" spans="1:20" ht="31.15" customHeight="1" thickBot="1" x14ac:dyDescent="0.3">
      <c r="A7" s="5" t="s">
        <v>93</v>
      </c>
      <c r="B7" s="12">
        <v>44540</v>
      </c>
      <c r="C7" s="12">
        <v>44905</v>
      </c>
      <c r="D7" s="12">
        <v>45270</v>
      </c>
      <c r="E7" s="12">
        <v>46731</v>
      </c>
      <c r="F7" s="12">
        <v>52210</v>
      </c>
      <c r="G7" s="12">
        <v>54036</v>
      </c>
      <c r="H7" s="12">
        <v>56228</v>
      </c>
      <c r="I7" s="12">
        <v>58785</v>
      </c>
      <c r="J7" s="12">
        <v>60976</v>
      </c>
      <c r="K7" s="12">
        <v>62802</v>
      </c>
      <c r="L7" s="13">
        <v>64629</v>
      </c>
      <c r="M7" s="13">
        <v>68281</v>
      </c>
      <c r="N7" s="14">
        <v>70838</v>
      </c>
      <c r="O7" s="14"/>
      <c r="P7" s="14"/>
      <c r="Q7" s="14"/>
      <c r="R7" s="14"/>
      <c r="S7" s="14"/>
      <c r="T7" s="9"/>
    </row>
    <row r="8" spans="1:20" ht="31.15" customHeight="1" thickBot="1" x14ac:dyDescent="0.3">
      <c r="A8" s="5" t="s">
        <v>94</v>
      </c>
      <c r="B8" s="115">
        <f>'Full Schedule'!I18</f>
        <v>19.078389000000001</v>
      </c>
      <c r="C8" s="115">
        <f>'Full Schedule'!J18</f>
        <v>22.625297000000003</v>
      </c>
      <c r="D8" s="115">
        <f>'Full Schedule'!K18</f>
        <v>22.625297000000003</v>
      </c>
      <c r="E8" s="115">
        <f>'Full Schedule'!O18</f>
        <v>22.625297000000003</v>
      </c>
      <c r="F8" s="115">
        <f>'Full Schedule'!AD18</f>
        <v>29.822771600000003</v>
      </c>
      <c r="G8" s="115">
        <f>'Full Schedule'!AI18</f>
        <v>58.612670000000001</v>
      </c>
      <c r="H8" s="115">
        <f>'Full Schedule'!AO18</f>
        <v>89.220477500000001</v>
      </c>
      <c r="I8" s="115">
        <f>'Full Schedule'!AV18</f>
        <v>119.82828499999999</v>
      </c>
      <c r="J8" s="115">
        <f>'Full Schedule'!BB18</f>
        <v>119.82828499999999</v>
      </c>
      <c r="K8" s="117">
        <f>'Full Schedule'!BG18</f>
        <v>119.82828499999999</v>
      </c>
      <c r="L8" s="116">
        <f>'Full Schedule'!BL18</f>
        <v>119.82828499999999</v>
      </c>
      <c r="M8" s="116">
        <f>'Full Schedule'!BV18</f>
        <v>119.82828499999999</v>
      </c>
      <c r="N8" s="120">
        <f>'Full Schedule'!CC18</f>
        <v>122.81641399999999</v>
      </c>
      <c r="O8" s="11"/>
      <c r="P8" s="11"/>
      <c r="Q8" s="11"/>
      <c r="R8" s="11"/>
      <c r="S8" s="11"/>
      <c r="T8" s="9"/>
    </row>
    <row r="9" spans="1:20" ht="31.15" customHeight="1" thickBot="1" x14ac:dyDescent="0.3">
      <c r="A9" s="6" t="s">
        <v>95</v>
      </c>
      <c r="B9" s="12">
        <v>44905</v>
      </c>
      <c r="C9" s="12">
        <v>45270</v>
      </c>
      <c r="D9" s="12">
        <v>45636</v>
      </c>
      <c r="E9" s="12">
        <v>48558</v>
      </c>
      <c r="F9" s="12">
        <v>54036</v>
      </c>
      <c r="G9" s="12">
        <v>56228</v>
      </c>
      <c r="H9" s="12">
        <v>58785</v>
      </c>
      <c r="I9" s="12">
        <v>60976</v>
      </c>
      <c r="J9" s="12">
        <v>62802</v>
      </c>
      <c r="K9" s="13">
        <v>64629</v>
      </c>
      <c r="L9" s="13">
        <v>68281</v>
      </c>
      <c r="M9" s="14">
        <v>70838</v>
      </c>
      <c r="N9" s="14">
        <v>72664</v>
      </c>
      <c r="O9" s="14">
        <v>74489</v>
      </c>
      <c r="P9" s="14">
        <v>76316</v>
      </c>
      <c r="Q9" s="14">
        <v>78142</v>
      </c>
      <c r="R9" s="14">
        <v>79968</v>
      </c>
      <c r="S9" s="14">
        <v>81794</v>
      </c>
      <c r="T9" s="9"/>
    </row>
    <row r="10" spans="1:20" ht="30.75" thickBot="1" x14ac:dyDescent="0.3">
      <c r="A10" s="7" t="s">
        <v>96</v>
      </c>
      <c r="B10" s="215" t="s">
        <v>97</v>
      </c>
      <c r="C10" s="216"/>
      <c r="D10" s="216"/>
      <c r="E10" s="216"/>
      <c r="F10" s="216"/>
      <c r="G10" s="216"/>
      <c r="H10" s="216"/>
      <c r="I10" s="216"/>
      <c r="J10" s="216"/>
      <c r="K10" s="217"/>
    </row>
    <row r="11" spans="1:20" ht="15.75" thickBot="1" x14ac:dyDescent="0.3">
      <c r="A11" s="110" t="s">
        <v>21</v>
      </c>
      <c r="B11" s="111">
        <f>'Full Schedule'!J19</f>
        <v>19.078389000000001</v>
      </c>
      <c r="C11" s="111">
        <f>'Full Schedule'!K19</f>
        <v>22.625297000000003</v>
      </c>
      <c r="D11" s="111">
        <f>'Full Schedule'!L19</f>
        <v>22.625297000000003</v>
      </c>
      <c r="E11" s="111">
        <f>'Full Schedule'!T19</f>
        <v>22.625297000000003</v>
      </c>
      <c r="F11" s="111">
        <f>'Full Schedule'!AI19</f>
        <v>29.822771600000003</v>
      </c>
      <c r="G11" s="111">
        <f>'Full Schedule'!AO19</f>
        <v>58.612670000000001</v>
      </c>
      <c r="H11" s="111">
        <f>'Full Schedule'!AV19</f>
        <v>89.220477500000001</v>
      </c>
      <c r="I11" s="111">
        <f>'Full Schedule'!BB19</f>
        <v>119.82828499999999</v>
      </c>
      <c r="J11" s="111">
        <f>'Full Schedule'!BG19</f>
        <v>119.82828499999999</v>
      </c>
      <c r="K11" s="113">
        <f>'Full Schedule'!BL19</f>
        <v>119.82828499999999</v>
      </c>
      <c r="L11" s="113">
        <f>'Full Schedule'!BV19</f>
        <v>119.82828499999999</v>
      </c>
      <c r="M11" s="113">
        <f>'Full Schedule'!CC19</f>
        <v>119.82828499999999</v>
      </c>
      <c r="N11" s="113">
        <f>'Full Schedule'!CH19</f>
        <v>122.81641399999999</v>
      </c>
      <c r="O11" s="113"/>
      <c r="P11" s="113"/>
      <c r="Q11" s="113"/>
      <c r="R11" s="113"/>
      <c r="S11" s="113"/>
    </row>
    <row r="12" spans="1:20" s="93" customFormat="1" ht="15.75" thickBot="1" x14ac:dyDescent="0.3">
      <c r="A12" s="110" t="s">
        <v>22</v>
      </c>
      <c r="B12" s="111">
        <f>'Full Schedule'!J20</f>
        <v>19.078389000000001</v>
      </c>
      <c r="C12" s="111">
        <f>'Full Schedule'!K20</f>
        <v>22.625297000000003</v>
      </c>
      <c r="D12" s="111">
        <f>'Full Schedule'!L20</f>
        <v>22.625297000000003</v>
      </c>
      <c r="E12" s="111">
        <f>'Full Schedule'!T20</f>
        <v>22.625297000000003</v>
      </c>
      <c r="F12" s="111">
        <f>'Full Schedule'!AI20</f>
        <v>29.822771600000003</v>
      </c>
      <c r="G12" s="111">
        <f>'Full Schedule'!AO20</f>
        <v>58.612670000000001</v>
      </c>
      <c r="H12" s="111">
        <f>'Full Schedule'!AV20</f>
        <v>89.220477500000001</v>
      </c>
      <c r="I12" s="111">
        <f>'Full Schedule'!BB20</f>
        <v>119.82828499999999</v>
      </c>
      <c r="J12" s="112">
        <f>'Full Schedule'!BG20</f>
        <v>119.82828499999999</v>
      </c>
      <c r="K12" s="111">
        <f>'Full Schedule'!BL20</f>
        <v>119.82828499999999</v>
      </c>
      <c r="L12" s="111">
        <f>'Full Schedule'!BV20</f>
        <v>119.82828499999999</v>
      </c>
      <c r="M12" s="111">
        <f>'Full Schedule'!CC20</f>
        <v>119.82828499999999</v>
      </c>
      <c r="N12" s="111">
        <f>'Full Schedule'!CH20</f>
        <v>122.81641399999999</v>
      </c>
      <c r="O12" s="111"/>
      <c r="P12" s="111"/>
      <c r="Q12" s="111"/>
      <c r="R12" s="111"/>
      <c r="S12" s="111"/>
    </row>
    <row r="13" spans="1:20" ht="15.75" thickBot="1" x14ac:dyDescent="0.3">
      <c r="A13" s="110" t="s">
        <v>24</v>
      </c>
      <c r="B13" s="111">
        <f>'Full Schedule'!J21</f>
        <v>19.078389000000001</v>
      </c>
      <c r="C13" s="111">
        <f>'Full Schedule'!K21</f>
        <v>22.625297000000003</v>
      </c>
      <c r="D13" s="111">
        <f>'Full Schedule'!L21</f>
        <v>22.625297000000003</v>
      </c>
      <c r="E13" s="111">
        <f>'Full Schedule'!T21</f>
        <v>22.625297000000003</v>
      </c>
      <c r="F13" s="111">
        <f>'Full Schedule'!AI21</f>
        <v>29.822771600000003</v>
      </c>
      <c r="G13" s="111">
        <f>'Full Schedule'!AO21</f>
        <v>58.612670000000001</v>
      </c>
      <c r="H13" s="111">
        <f>'Full Schedule'!AV21</f>
        <v>89.220477500000001</v>
      </c>
      <c r="I13" s="111">
        <f>'Full Schedule'!BB21</f>
        <v>119.82828499999999</v>
      </c>
      <c r="J13" s="112">
        <f>'Full Schedule'!BG21</f>
        <v>119.82828499999999</v>
      </c>
      <c r="K13" s="111">
        <f>'Full Schedule'!BL21</f>
        <v>119.82828499999999</v>
      </c>
      <c r="L13" s="111">
        <f>'Full Schedule'!BV21</f>
        <v>119.82828499999999</v>
      </c>
      <c r="M13" s="111">
        <f>'Full Schedule'!CC21</f>
        <v>119.82828499999999</v>
      </c>
      <c r="N13" s="111">
        <f>'Full Schedule'!CH21</f>
        <v>122.81641399999999</v>
      </c>
      <c r="O13" s="111"/>
      <c r="P13" s="111"/>
      <c r="Q13" s="111"/>
      <c r="R13" s="111"/>
      <c r="S13" s="111"/>
    </row>
    <row r="14" spans="1:20" ht="15.75" thickBot="1" x14ac:dyDescent="0.3">
      <c r="A14" s="110" t="s">
        <v>25</v>
      </c>
      <c r="B14" s="111">
        <f>'Full Schedule'!J22</f>
        <v>19.078389000000001</v>
      </c>
      <c r="C14" s="111">
        <f>'Full Schedule'!K22</f>
        <v>22.625297000000003</v>
      </c>
      <c r="D14" s="111">
        <f>'Full Schedule'!L22</f>
        <v>22.625297000000003</v>
      </c>
      <c r="E14" s="111">
        <f>'Full Schedule'!T22</f>
        <v>22.625297000000003</v>
      </c>
      <c r="F14" s="111">
        <f>'Full Schedule'!AI22</f>
        <v>29.822771600000003</v>
      </c>
      <c r="G14" s="111">
        <f>'Full Schedule'!AO22</f>
        <v>58.612670000000001</v>
      </c>
      <c r="H14" s="111">
        <f>'Full Schedule'!AV22</f>
        <v>89.220477500000001</v>
      </c>
      <c r="I14" s="111">
        <f>'Full Schedule'!BB22</f>
        <v>119.82828499999999</v>
      </c>
      <c r="J14" s="112">
        <f>'Full Schedule'!BG22</f>
        <v>119.82828499999999</v>
      </c>
      <c r="K14" s="111">
        <f>'Full Schedule'!BL22</f>
        <v>119.82828499999999</v>
      </c>
      <c r="L14" s="111">
        <f>'Full Schedule'!BV22</f>
        <v>119.82828499999999</v>
      </c>
      <c r="M14" s="111">
        <f>'Full Schedule'!CC22</f>
        <v>119.82828499999999</v>
      </c>
      <c r="N14" s="111">
        <f>'Full Schedule'!CH22</f>
        <v>122.81641399999999</v>
      </c>
      <c r="O14" s="111"/>
      <c r="P14" s="111"/>
      <c r="Q14" s="111"/>
      <c r="R14" s="111"/>
      <c r="S14" s="111"/>
    </row>
    <row r="15" spans="1:20" ht="15.75" thickBot="1" x14ac:dyDescent="0.3">
      <c r="A15" s="110" t="s">
        <v>27</v>
      </c>
      <c r="B15" s="111">
        <f>'Full Schedule'!J23</f>
        <v>0</v>
      </c>
      <c r="C15" s="111">
        <f>'Full Schedule'!K23</f>
        <v>19.078389000000001</v>
      </c>
      <c r="D15" s="111">
        <f>'Full Schedule'!L23</f>
        <v>22.625297000000003</v>
      </c>
      <c r="E15" s="111">
        <f>'Full Schedule'!T23</f>
        <v>22.625297000000003</v>
      </c>
      <c r="F15" s="111">
        <f>'Full Schedule'!AI23</f>
        <v>29.822771600000003</v>
      </c>
      <c r="G15" s="111">
        <f>'Full Schedule'!AO23</f>
        <v>58.612670000000001</v>
      </c>
      <c r="H15" s="111">
        <f>'Full Schedule'!AV23</f>
        <v>89.220477500000001</v>
      </c>
      <c r="I15" s="111">
        <f>'Full Schedule'!BB23</f>
        <v>119.82828499999999</v>
      </c>
      <c r="J15" s="112">
        <f>'Full Schedule'!BG23</f>
        <v>119.82828499999999</v>
      </c>
      <c r="K15" s="111">
        <f>'Full Schedule'!BL23</f>
        <v>119.82828499999999</v>
      </c>
      <c r="L15" s="111">
        <f>'Full Schedule'!BV23</f>
        <v>119.82828499999999</v>
      </c>
      <c r="M15" s="111">
        <f>'Full Schedule'!CC23</f>
        <v>119.82828499999999</v>
      </c>
      <c r="N15" s="111">
        <f>'Full Schedule'!CH23</f>
        <v>122.81641399999999</v>
      </c>
      <c r="O15" s="111"/>
      <c r="P15" s="111"/>
      <c r="Q15" s="111"/>
      <c r="R15" s="111"/>
      <c r="S15" s="111"/>
    </row>
    <row r="16" spans="1:20" ht="15.75" thickBot="1" x14ac:dyDescent="0.3">
      <c r="A16" s="110" t="s">
        <v>28</v>
      </c>
      <c r="B16" s="111">
        <f>'Full Schedule'!J24</f>
        <v>0</v>
      </c>
      <c r="C16" s="111">
        <f>'Full Schedule'!K24</f>
        <v>0</v>
      </c>
      <c r="D16" s="111">
        <f>'Full Schedule'!L24</f>
        <v>0</v>
      </c>
      <c r="E16" s="111">
        <f>'Full Schedule'!T24</f>
        <v>22.625297000000003</v>
      </c>
      <c r="F16" s="111">
        <f>'Full Schedule'!AI24</f>
        <v>22.625297000000003</v>
      </c>
      <c r="G16" s="111">
        <f>'Full Schedule'!AO24</f>
        <v>29.822771600000003</v>
      </c>
      <c r="H16" s="111">
        <f>'Full Schedule'!AV24</f>
        <v>89.220477500000001</v>
      </c>
      <c r="I16" s="111">
        <f>'Full Schedule'!BB24</f>
        <v>89.220477500000001</v>
      </c>
      <c r="J16" s="112">
        <f>'Full Schedule'!BG24</f>
        <v>119.82828499999999</v>
      </c>
      <c r="K16" s="111">
        <f>'Full Schedule'!BL24</f>
        <v>119.82828499999999</v>
      </c>
      <c r="L16" s="111">
        <f>'Full Schedule'!BV24</f>
        <v>119.82828499999999</v>
      </c>
      <c r="M16" s="111">
        <f>'Full Schedule'!CC24</f>
        <v>119.82828499999999</v>
      </c>
      <c r="N16" s="111">
        <f>'Full Schedule'!CH24</f>
        <v>119.82828499999999</v>
      </c>
      <c r="O16" s="111">
        <f>'Full Schedule'!CM24</f>
        <v>122.81641399999999</v>
      </c>
      <c r="P16" s="111"/>
      <c r="Q16" s="111"/>
      <c r="R16" s="111"/>
      <c r="S16" s="111"/>
    </row>
    <row r="17" spans="1:19" x14ac:dyDescent="0.25">
      <c r="A17" s="118" t="s">
        <v>30</v>
      </c>
      <c r="B17" s="114">
        <f>'Full Schedule'!J25</f>
        <v>0</v>
      </c>
      <c r="C17" s="114">
        <f>'Full Schedule'!K25</f>
        <v>0</v>
      </c>
      <c r="D17" s="114">
        <f>'Full Schedule'!L25</f>
        <v>0</v>
      </c>
      <c r="E17" s="114">
        <f>'Full Schedule'!T25</f>
        <v>0</v>
      </c>
      <c r="F17" s="114">
        <f>'Full Schedule'!AI25</f>
        <v>0</v>
      </c>
      <c r="G17" s="114">
        <f>'Full Schedule'!AO25</f>
        <v>22.625297000000003</v>
      </c>
      <c r="H17" s="114">
        <f>'Full Schedule'!AV25</f>
        <v>22.625297000000003</v>
      </c>
      <c r="I17" s="114">
        <f>'Full Schedule'!BB25</f>
        <v>22.625297000000003</v>
      </c>
      <c r="J17" s="119">
        <f>'Full Schedule'!BG25</f>
        <v>29.822771600000003</v>
      </c>
      <c r="K17" s="114">
        <f>'Full Schedule'!BL25</f>
        <v>58.612670000000001</v>
      </c>
      <c r="L17" s="114">
        <f>'Full Schedule'!BV25</f>
        <v>89.220477500000001</v>
      </c>
      <c r="M17" s="114">
        <f>'Full Schedule'!CC25</f>
        <v>119.82828499999999</v>
      </c>
      <c r="N17" s="114">
        <f>'Full Schedule'!CH25</f>
        <v>119.82828499999999</v>
      </c>
      <c r="O17" s="114">
        <f>'Full Schedule'!CM25</f>
        <v>119.82828499999999</v>
      </c>
      <c r="P17" s="114">
        <f>'Full Schedule'!CR25</f>
        <v>119.82828499999999</v>
      </c>
      <c r="Q17" s="114">
        <f>'Full Schedule'!CW25</f>
        <v>119.82828499999999</v>
      </c>
      <c r="R17" s="114">
        <f>'Full Schedule'!DB25</f>
        <v>119.82828499999999</v>
      </c>
      <c r="S17" s="114">
        <f>'Full Schedule'!DG25</f>
        <v>122.81641399999999</v>
      </c>
    </row>
    <row r="18" spans="1:19" x14ac:dyDescent="0.25">
      <c r="A18"/>
    </row>
    <row r="19" spans="1:19" ht="15.75" thickBot="1" x14ac:dyDescent="0.3"/>
    <row r="20" spans="1:19" x14ac:dyDescent="0.25">
      <c r="A20" s="218" t="s">
        <v>98</v>
      </c>
      <c r="B20" s="219"/>
      <c r="C20" s="219"/>
      <c r="D20" s="219"/>
      <c r="E20" s="219"/>
      <c r="F20" s="219"/>
      <c r="G20" s="219"/>
      <c r="H20" s="219"/>
      <c r="I20" s="219"/>
      <c r="J20" s="219"/>
      <c r="K20" s="220"/>
    </row>
    <row r="21" spans="1:19" x14ac:dyDescent="0.25">
      <c r="A21" s="208" t="s">
        <v>99</v>
      </c>
      <c r="B21" s="209"/>
      <c r="C21" s="209"/>
      <c r="D21" s="209"/>
      <c r="E21" s="209"/>
      <c r="F21" s="209"/>
      <c r="G21" s="209"/>
      <c r="H21" s="209"/>
      <c r="I21" s="209"/>
      <c r="J21" s="209"/>
      <c r="K21" s="210"/>
    </row>
    <row r="22" spans="1:19" x14ac:dyDescent="0.25">
      <c r="A22" s="208" t="s">
        <v>100</v>
      </c>
      <c r="B22" s="209"/>
      <c r="C22" s="209"/>
      <c r="D22" s="209"/>
      <c r="E22" s="209"/>
      <c r="F22" s="209"/>
      <c r="G22" s="209"/>
      <c r="H22" s="209"/>
      <c r="I22" s="209"/>
      <c r="J22" s="209"/>
      <c r="K22" s="210"/>
    </row>
    <row r="23" spans="1:19" ht="15.75" thickBot="1" x14ac:dyDescent="0.3">
      <c r="A23" s="211" t="s">
        <v>101</v>
      </c>
      <c r="B23" s="212"/>
      <c r="C23" s="212"/>
      <c r="D23" s="212"/>
      <c r="E23" s="212"/>
      <c r="F23" s="212"/>
      <c r="G23" s="212"/>
      <c r="H23" s="212"/>
      <c r="I23" s="212"/>
      <c r="J23" s="212"/>
      <c r="K23" s="213"/>
    </row>
  </sheetData>
  <mergeCells count="16">
    <mergeCell ref="A21:K21"/>
    <mergeCell ref="A22:K22"/>
    <mergeCell ref="A23:K23"/>
    <mergeCell ref="A5:D5"/>
    <mergeCell ref="E5:K5"/>
    <mergeCell ref="A6:D6"/>
    <mergeCell ref="E6:K6"/>
    <mergeCell ref="B10:K10"/>
    <mergeCell ref="A20:K20"/>
    <mergeCell ref="A4:D4"/>
    <mergeCell ref="E4:K4"/>
    <mergeCell ref="A1:K1"/>
    <mergeCell ref="A2:D2"/>
    <mergeCell ref="E2:K2"/>
    <mergeCell ref="A3:D3"/>
    <mergeCell ref="E3:K3"/>
  </mergeCells>
  <conditionalFormatting sqref="B7">
    <cfRule type="containsText" dxfId="89" priority="4" operator="containsText" text="10/12/xxxx">
      <formula>NOT(ISERROR(SEARCH("10/12/xxxx",B7)))</formula>
    </cfRule>
  </conditionalFormatting>
  <conditionalFormatting sqref="B9">
    <cfRule type="containsText" dxfId="88" priority="2" operator="containsText" text="10/12/xxxx">
      <formula>NOT(ISERROR(SEARCH("10/12/xxxx",B9)))</formula>
    </cfRule>
  </conditionalFormatting>
  <conditionalFormatting sqref="C7">
    <cfRule type="containsText" dxfId="87" priority="5" operator="containsText" text="10/12/xxxx">
      <formula>NOT(ISERROR(SEARCH("10/12/xxxx",C7)))</formula>
    </cfRule>
  </conditionalFormatting>
  <conditionalFormatting sqref="C9:D9">
    <cfRule type="containsText" dxfId="86" priority="3" operator="containsText" text="10/12/xxxx">
      <formula>NOT(ISERROR(SEARCH("10/12/xxxx",C9)))</formula>
    </cfRule>
  </conditionalFormatting>
  <conditionalFormatting sqref="D7:L7 Q7:S7 E9:K9">
    <cfRule type="containsText" dxfId="85" priority="15" operator="containsText" text="10/12/xxxx">
      <formula>NOT(ISERROR(SEARCH("10/12/xxxx",D7)))</formula>
    </cfRule>
  </conditionalFormatting>
  <conditionalFormatting sqref="M7 L9">
    <cfRule type="containsText" dxfId="84" priority="10" operator="containsText" text="10/12/xxxx">
      <formula>NOT(ISERROR(SEARCH("10/12/xxxx",L7)))</formula>
    </cfRule>
  </conditionalFormatting>
  <conditionalFormatting sqref="N7:P7 M9:O9">
    <cfRule type="containsText" dxfId="83" priority="13" operator="containsText" text="10/12/xxxx">
      <formula>NOT(ISERROR(SEARCH("10/12/xxxx",M7)))</formula>
    </cfRule>
  </conditionalFormatting>
  <conditionalFormatting sqref="P9:R9">
    <cfRule type="containsText" dxfId="82" priority="12" operator="containsText" text="10/12/xxxx">
      <formula>NOT(ISERROR(SEARCH("10/12/xxxx",P9)))</formula>
    </cfRule>
  </conditionalFormatting>
  <conditionalFormatting sqref="S9">
    <cfRule type="containsText" dxfId="81" priority="11" operator="containsText" text="10/12/xxxx">
      <formula>NOT(ISERROR(SEARCH("10/12/xxxx",S9)))</formula>
    </cfRule>
  </conditionalFormatting>
  <dataValidations count="5">
    <dataValidation allowBlank="1" showInputMessage="1" showErrorMessage="1" prompt="Please input the correct Rehabilitation Area number (RA#)" sqref="E2:K2" xr:uid="{66EC2BC8-285B-4F89-8867-1F818E78B0B3}"/>
    <dataValidation allowBlank="1" showInputMessage="1" showErrorMessage="1" promptTitle="Rehabilitation Milestone" prompt="Insert the Rehabilitation Milestone number here (RM#)" sqref="A11:A17" xr:uid="{E6DE3E2C-8869-4961-AABD-649283D893BA}"/>
    <dataValidation allowBlank="1" showInputMessage="1" showErrorMessage="1" promptTitle="Insert Area (ha)" prompt="Please insert the cumulative area achieved in hectares (ha) as required" sqref="B11:S12 B13:J17" xr:uid="{9B040B12-07E9-4044-A8B2-FA528487A621}"/>
    <dataValidation allowBlank="1" showInputMessage="1" showErrorMessage="1" promptTitle="Insert Date" prompt="Please insert the date the area is available for rehabilitation" sqref="B9:S9 B7:S7" xr:uid="{D4360344-9FFB-4A02-8D82-B55E54CFE4B5}"/>
    <dataValidation allowBlank="1" showInputMessage="1" showErrorMessage="1" promptTitle="Insert Area (ha)" prompt="Please insert the cumulative area available in hectares (ha)" sqref="B8:S8" xr:uid="{A2C2C83D-F2BA-4FA3-A59B-14D2AFCFDA68}"/>
  </dataValidations>
  <pageMargins left="0.7" right="0.7" top="0.75" bottom="0.75" header="0.3" footer="0.3"/>
  <pageSetup paperSize="9" orientation="portrait" r:id="rId1"/>
  <tableParts count="2">
    <tablePart r:id="rId2"/>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4850B1-446F-4805-89A0-8DE6B3CBAC69}">
  <sheetPr codeName="Sheet4"/>
  <dimension ref="A1:K22"/>
  <sheetViews>
    <sheetView workbookViewId="0">
      <selection activeCell="B10" sqref="B10:K10"/>
    </sheetView>
  </sheetViews>
  <sheetFormatPr defaultColWidth="12.140625" defaultRowHeight="15" x14ac:dyDescent="0.25"/>
  <cols>
    <col min="1" max="1" width="15.7109375" style="8" customWidth="1"/>
  </cols>
  <sheetData>
    <row r="1" spans="1:11" ht="23.25" customHeight="1" thickBot="1" x14ac:dyDescent="0.35">
      <c r="A1" s="204" t="s">
        <v>88</v>
      </c>
      <c r="B1" s="205"/>
      <c r="C1" s="205"/>
      <c r="D1" s="205"/>
      <c r="E1" s="205"/>
      <c r="F1" s="205"/>
      <c r="G1" s="205"/>
      <c r="H1" s="205"/>
      <c r="I1" s="205"/>
      <c r="J1" s="205"/>
      <c r="K1" s="206"/>
    </row>
    <row r="2" spans="1:11" ht="16.149999999999999" customHeight="1" thickBot="1" x14ac:dyDescent="0.3">
      <c r="A2" s="202" t="s">
        <v>89</v>
      </c>
      <c r="B2" s="202"/>
      <c r="C2" s="202"/>
      <c r="D2" s="202"/>
      <c r="E2" s="221" t="s">
        <v>139</v>
      </c>
      <c r="F2" s="222"/>
      <c r="G2" s="222"/>
      <c r="H2" s="222"/>
      <c r="I2" s="222"/>
      <c r="J2" s="222"/>
      <c r="K2" s="223"/>
    </row>
    <row r="3" spans="1:11" ht="16.149999999999999" customHeight="1" thickBot="1" x14ac:dyDescent="0.3">
      <c r="A3" s="202" t="s">
        <v>90</v>
      </c>
      <c r="B3" s="202"/>
      <c r="C3" s="202"/>
      <c r="D3" s="202"/>
      <c r="E3" s="207" t="s">
        <v>103</v>
      </c>
      <c r="F3" s="207"/>
      <c r="G3" s="207"/>
      <c r="H3" s="207"/>
      <c r="I3" s="207"/>
      <c r="J3" s="207"/>
      <c r="K3" s="207"/>
    </row>
    <row r="4" spans="1:11" ht="16.149999999999999" customHeight="1" thickBot="1" x14ac:dyDescent="0.3">
      <c r="A4" s="202" t="s">
        <v>91</v>
      </c>
      <c r="B4" s="202"/>
      <c r="C4" s="202"/>
      <c r="D4" s="202"/>
      <c r="E4" s="203">
        <f>SUM('Full Schedule'!E29:E40)</f>
        <v>806.63116303999993</v>
      </c>
      <c r="F4" s="203"/>
      <c r="G4" s="203"/>
      <c r="H4" s="203"/>
      <c r="I4" s="203"/>
      <c r="J4" s="203"/>
      <c r="K4" s="203"/>
    </row>
    <row r="5" spans="1:11" ht="32.25" customHeight="1" thickBot="1" x14ac:dyDescent="0.3">
      <c r="A5" s="214" t="s">
        <v>107</v>
      </c>
      <c r="B5" s="214"/>
      <c r="C5" s="214"/>
      <c r="D5" s="214"/>
      <c r="E5" s="207">
        <v>2048</v>
      </c>
      <c r="F5" s="207"/>
      <c r="G5" s="207"/>
      <c r="H5" s="207"/>
      <c r="I5" s="207"/>
      <c r="J5" s="207"/>
      <c r="K5" s="207"/>
    </row>
    <row r="6" spans="1:11" ht="16.149999999999999" customHeight="1" thickBot="1" x14ac:dyDescent="0.3">
      <c r="A6" s="202" t="s">
        <v>92</v>
      </c>
      <c r="B6" s="202"/>
      <c r="C6" s="202"/>
      <c r="D6" s="202"/>
      <c r="E6" s="207" t="s">
        <v>9</v>
      </c>
      <c r="F6" s="207"/>
      <c r="G6" s="207"/>
      <c r="H6" s="207"/>
      <c r="I6" s="207"/>
      <c r="J6" s="207"/>
      <c r="K6" s="207"/>
    </row>
    <row r="7" spans="1:11" ht="31.15" customHeight="1" thickBot="1" x14ac:dyDescent="0.3">
      <c r="A7" s="5" t="s">
        <v>93</v>
      </c>
      <c r="B7" s="12">
        <v>56228</v>
      </c>
      <c r="C7" s="12">
        <v>58785</v>
      </c>
      <c r="D7" s="12">
        <v>60976</v>
      </c>
      <c r="E7" s="12">
        <v>62802</v>
      </c>
      <c r="F7" s="13">
        <v>64629</v>
      </c>
      <c r="G7" s="13">
        <v>68281</v>
      </c>
      <c r="H7" s="14">
        <v>70838</v>
      </c>
      <c r="I7" s="14">
        <v>72664</v>
      </c>
      <c r="J7" s="14"/>
      <c r="K7" s="9"/>
    </row>
    <row r="8" spans="1:11" ht="31.15" customHeight="1" thickBot="1" x14ac:dyDescent="0.3">
      <c r="A8" s="5" t="s">
        <v>94</v>
      </c>
      <c r="B8" s="115">
        <f>'Full Schedule'!AO30</f>
        <v>200.83011200000001</v>
      </c>
      <c r="C8" s="115">
        <f>'Full Schedule'!AV30</f>
        <v>418.95435750000001</v>
      </c>
      <c r="D8" s="115">
        <f>'Full Schedule'!BB30</f>
        <v>505.42502500000001</v>
      </c>
      <c r="E8" s="117">
        <f>'Full Schedule'!BG30</f>
        <v>505.42502500000001</v>
      </c>
      <c r="F8" s="116">
        <f>'Full Schedule'!BL30</f>
        <v>505.42502500000001</v>
      </c>
      <c r="G8" s="116">
        <f>'Full Schedule'!BV30</f>
        <v>603.76898059999996</v>
      </c>
      <c r="H8" s="120">
        <f>'Full Schedule'!CC30</f>
        <v>775.87090289999992</v>
      </c>
      <c r="I8" s="120">
        <f>'Full Schedule'!CH30</f>
        <v>806.63128299999994</v>
      </c>
      <c r="J8" s="120"/>
      <c r="K8" s="9"/>
    </row>
    <row r="9" spans="1:11" ht="31.15" customHeight="1" thickBot="1" x14ac:dyDescent="0.3">
      <c r="A9" s="6" t="s">
        <v>95</v>
      </c>
      <c r="B9" s="12">
        <v>58785</v>
      </c>
      <c r="C9" s="12">
        <v>60976</v>
      </c>
      <c r="D9" s="12">
        <v>62802</v>
      </c>
      <c r="E9" s="13">
        <v>64629</v>
      </c>
      <c r="F9" s="13">
        <v>68281</v>
      </c>
      <c r="G9" s="14">
        <v>70838</v>
      </c>
      <c r="H9" s="14">
        <v>72664</v>
      </c>
      <c r="I9" s="14">
        <v>74489</v>
      </c>
      <c r="J9" s="14">
        <v>76316</v>
      </c>
      <c r="K9" s="14">
        <v>78142</v>
      </c>
    </row>
    <row r="10" spans="1:11" ht="30.75" thickBot="1" x14ac:dyDescent="0.3">
      <c r="A10" s="7" t="s">
        <v>96</v>
      </c>
      <c r="B10" s="215" t="s">
        <v>97</v>
      </c>
      <c r="C10" s="216"/>
      <c r="D10" s="216"/>
      <c r="E10" s="216"/>
      <c r="F10" s="216"/>
      <c r="G10" s="216"/>
      <c r="H10" s="216"/>
      <c r="I10" s="216"/>
      <c r="J10" s="216"/>
      <c r="K10" s="217"/>
    </row>
    <row r="11" spans="1:11" ht="15.75" thickBot="1" x14ac:dyDescent="0.3">
      <c r="A11" s="110" t="s">
        <v>21</v>
      </c>
      <c r="B11" s="113">
        <f>'Full Schedule'!AV31</f>
        <v>200.83011200000001</v>
      </c>
      <c r="C11" s="113">
        <f>'Full Schedule'!BB31</f>
        <v>418.95435750000001</v>
      </c>
      <c r="D11" s="122">
        <f>'Full Schedule'!BG31</f>
        <v>505.42502500000001</v>
      </c>
      <c r="E11" s="113">
        <f>'Full Schedule'!BL31</f>
        <v>505.42502500000001</v>
      </c>
      <c r="F11" s="113">
        <f>'Full Schedule'!BV31</f>
        <v>505.42502500000001</v>
      </c>
      <c r="G11" s="113">
        <f>'Full Schedule'!CC31</f>
        <v>603.76898059999996</v>
      </c>
      <c r="H11" s="113">
        <f>'Full Schedule'!CH31</f>
        <v>775.87090289999992</v>
      </c>
      <c r="I11" s="113">
        <f>'Full Schedule'!CM31</f>
        <v>806.63128299999994</v>
      </c>
      <c r="J11" s="113"/>
      <c r="K11" s="113"/>
    </row>
    <row r="12" spans="1:11" s="93" customFormat="1" ht="15.75" thickBot="1" x14ac:dyDescent="0.3">
      <c r="A12" s="110" t="s">
        <v>22</v>
      </c>
      <c r="B12" s="111">
        <f>'Full Schedule'!AV32</f>
        <v>200.83011200000001</v>
      </c>
      <c r="C12" s="111">
        <f>'Full Schedule'!BB32</f>
        <v>418.95435750000001</v>
      </c>
      <c r="D12" s="112">
        <f>'Full Schedule'!BG32</f>
        <v>505.42502500000001</v>
      </c>
      <c r="E12" s="111">
        <f>'Full Schedule'!BL32</f>
        <v>505.42502500000001</v>
      </c>
      <c r="F12" s="111">
        <f>'Full Schedule'!BV32</f>
        <v>505.42502500000001</v>
      </c>
      <c r="G12" s="111">
        <f>'Full Schedule'!CC32</f>
        <v>603.76898059999996</v>
      </c>
      <c r="H12" s="111">
        <f>'Full Schedule'!CH32</f>
        <v>775.87090289999992</v>
      </c>
      <c r="I12" s="113">
        <f>'Full Schedule'!CM32</f>
        <v>806.63128299999994</v>
      </c>
      <c r="J12" s="111"/>
      <c r="K12" s="111"/>
    </row>
    <row r="13" spans="1:11" ht="15.75" thickBot="1" x14ac:dyDescent="0.3">
      <c r="A13" s="110" t="s">
        <v>24</v>
      </c>
      <c r="B13" s="111">
        <f>'Full Schedule'!AV33</f>
        <v>200.83011200000001</v>
      </c>
      <c r="C13" s="111">
        <f>'Full Schedule'!BB33</f>
        <v>418.95435750000001</v>
      </c>
      <c r="D13" s="112">
        <f>'Full Schedule'!BG33</f>
        <v>505.42502500000001</v>
      </c>
      <c r="E13" s="111">
        <f>'Full Schedule'!BL33</f>
        <v>505.42502500000001</v>
      </c>
      <c r="F13" s="111">
        <f>'Full Schedule'!BV33</f>
        <v>505.42502500000001</v>
      </c>
      <c r="G13" s="111">
        <f>'Full Schedule'!CC33</f>
        <v>603.76898059999996</v>
      </c>
      <c r="H13" s="111">
        <f>'Full Schedule'!CH33</f>
        <v>775.87090289999992</v>
      </c>
      <c r="I13" s="113">
        <f>'Full Schedule'!CM33</f>
        <v>806.63128299999994</v>
      </c>
      <c r="J13" s="111"/>
      <c r="K13" s="111"/>
    </row>
    <row r="14" spans="1:11" ht="15.75" thickBot="1" x14ac:dyDescent="0.3">
      <c r="A14" s="110" t="s">
        <v>25</v>
      </c>
      <c r="B14" s="111">
        <f>'Full Schedule'!AV34</f>
        <v>200.83011200000001</v>
      </c>
      <c r="C14" s="111">
        <f>'Full Schedule'!BB34</f>
        <v>418.95435750000001</v>
      </c>
      <c r="D14" s="112">
        <f>'Full Schedule'!BG34</f>
        <v>505.42502500000001</v>
      </c>
      <c r="E14" s="111">
        <f>'Full Schedule'!BL34</f>
        <v>505.42502500000001</v>
      </c>
      <c r="F14" s="111">
        <f>'Full Schedule'!BV34</f>
        <v>505.42502500000001</v>
      </c>
      <c r="G14" s="111">
        <f>'Full Schedule'!CC34</f>
        <v>603.76898059999996</v>
      </c>
      <c r="H14" s="111">
        <f>'Full Schedule'!CH34</f>
        <v>775.87090289999992</v>
      </c>
      <c r="I14" s="113">
        <f>'Full Schedule'!CM34</f>
        <v>806.63128299999994</v>
      </c>
      <c r="J14" s="111"/>
      <c r="K14" s="111"/>
    </row>
    <row r="15" spans="1:11" ht="15.75" thickBot="1" x14ac:dyDescent="0.3">
      <c r="A15" s="110" t="s">
        <v>26</v>
      </c>
      <c r="B15" s="111">
        <f>'Full Schedule'!AV35</f>
        <v>200.83011200000001</v>
      </c>
      <c r="C15" s="111">
        <f>'Full Schedule'!BB35</f>
        <v>418.95435750000001</v>
      </c>
      <c r="D15" s="112">
        <f>'Full Schedule'!BG35</f>
        <v>505.42502500000001</v>
      </c>
      <c r="E15" s="111">
        <f>'Full Schedule'!BL35</f>
        <v>505.42502500000001</v>
      </c>
      <c r="F15" s="111">
        <f>'Full Schedule'!BV35</f>
        <v>505.42502500000001</v>
      </c>
      <c r="G15" s="111">
        <f>'Full Schedule'!CC35</f>
        <v>603.76898059999996</v>
      </c>
      <c r="H15" s="111">
        <f>'Full Schedule'!CH35</f>
        <v>775.87090289999992</v>
      </c>
      <c r="I15" s="113">
        <f>'Full Schedule'!CM35</f>
        <v>806.63128299999994</v>
      </c>
      <c r="J15" s="114"/>
      <c r="K15" s="111"/>
    </row>
    <row r="16" spans="1:11" ht="15.75" thickBot="1" x14ac:dyDescent="0.3">
      <c r="A16" s="110" t="s">
        <v>28</v>
      </c>
      <c r="B16" s="111">
        <f>'Full Schedule'!AV36</f>
        <v>0</v>
      </c>
      <c r="C16" s="111">
        <f>'Full Schedule'!BB36</f>
        <v>200.83011200000001</v>
      </c>
      <c r="D16" s="112">
        <f>'Full Schedule'!BG36</f>
        <v>418.95435750000001</v>
      </c>
      <c r="E16" s="111">
        <f>'Full Schedule'!BL36</f>
        <v>505.42502500000001</v>
      </c>
      <c r="F16" s="111">
        <f>'Full Schedule'!BV36</f>
        <v>505.42502500000001</v>
      </c>
      <c r="G16" s="111">
        <f>'Full Schedule'!CC36</f>
        <v>505.42502500000001</v>
      </c>
      <c r="H16" s="111">
        <f>'Full Schedule'!CH36</f>
        <v>603.76898059999996</v>
      </c>
      <c r="I16" s="111">
        <f>'Full Schedule'!CM36</f>
        <v>775.87090289999992</v>
      </c>
      <c r="J16" s="114">
        <f>'Full Schedule'!CR36</f>
        <v>806.63128299999994</v>
      </c>
      <c r="K16" s="111"/>
    </row>
    <row r="17" spans="1:11" ht="15.75" thickBot="1" x14ac:dyDescent="0.3">
      <c r="A17" s="110" t="s">
        <v>29</v>
      </c>
      <c r="B17" s="114">
        <f>'Full Schedule'!AV37</f>
        <v>0</v>
      </c>
      <c r="C17" s="114">
        <f>'Full Schedule'!BB37</f>
        <v>200.83011200000001</v>
      </c>
      <c r="D17" s="119">
        <f>'Full Schedule'!BG37</f>
        <v>200.83011200000001</v>
      </c>
      <c r="E17" s="114">
        <f>'Full Schedule'!BL37</f>
        <v>418.95435750000001</v>
      </c>
      <c r="F17" s="114">
        <f>'Full Schedule'!BV37</f>
        <v>505.42502500000001</v>
      </c>
      <c r="G17" s="114">
        <f>'Full Schedule'!CC37</f>
        <v>505.42502500000001</v>
      </c>
      <c r="H17" s="114">
        <f>'Full Schedule'!CH37</f>
        <v>505.42502500000001</v>
      </c>
      <c r="I17" s="114">
        <f>'Full Schedule'!CM37</f>
        <v>603.76898059999996</v>
      </c>
      <c r="J17" s="114">
        <f>'Full Schedule'!CR37</f>
        <v>775.87090289999992</v>
      </c>
      <c r="K17" s="114">
        <f>'Full Schedule'!CW37</f>
        <v>806.63128299999994</v>
      </c>
    </row>
    <row r="18" spans="1:11" ht="15.75" thickBot="1" x14ac:dyDescent="0.3"/>
    <row r="19" spans="1:11" x14ac:dyDescent="0.25">
      <c r="A19" s="218" t="s">
        <v>98</v>
      </c>
      <c r="B19" s="219"/>
      <c r="C19" s="219"/>
      <c r="D19" s="219"/>
      <c r="E19" s="219"/>
      <c r="F19" s="219"/>
      <c r="G19" s="219"/>
      <c r="H19" s="219"/>
      <c r="I19" s="219"/>
      <c r="J19" s="219"/>
      <c r="K19" s="220"/>
    </row>
    <row r="20" spans="1:11" x14ac:dyDescent="0.25">
      <c r="A20" s="208" t="s">
        <v>99</v>
      </c>
      <c r="B20" s="209"/>
      <c r="C20" s="209"/>
      <c r="D20" s="209"/>
      <c r="E20" s="209"/>
      <c r="F20" s="209"/>
      <c r="G20" s="209"/>
      <c r="H20" s="209"/>
      <c r="I20" s="209"/>
      <c r="J20" s="209"/>
      <c r="K20" s="210"/>
    </row>
    <row r="21" spans="1:11" x14ac:dyDescent="0.25">
      <c r="A21" s="208" t="s">
        <v>100</v>
      </c>
      <c r="B21" s="209"/>
      <c r="C21" s="209"/>
      <c r="D21" s="209"/>
      <c r="E21" s="209"/>
      <c r="F21" s="209"/>
      <c r="G21" s="209"/>
      <c r="H21" s="209"/>
      <c r="I21" s="209"/>
      <c r="J21" s="209"/>
      <c r="K21" s="210"/>
    </row>
    <row r="22" spans="1:11" ht="15.75" thickBot="1" x14ac:dyDescent="0.3">
      <c r="A22" s="211" t="s">
        <v>101</v>
      </c>
      <c r="B22" s="212"/>
      <c r="C22" s="212"/>
      <c r="D22" s="212"/>
      <c r="E22" s="212"/>
      <c r="F22" s="212"/>
      <c r="G22" s="212"/>
      <c r="H22" s="212"/>
      <c r="I22" s="212"/>
      <c r="J22" s="212"/>
      <c r="K22" s="213"/>
    </row>
  </sheetData>
  <mergeCells count="16">
    <mergeCell ref="A20:K20"/>
    <mergeCell ref="A21:K21"/>
    <mergeCell ref="A22:K22"/>
    <mergeCell ref="A5:D5"/>
    <mergeCell ref="E5:K5"/>
    <mergeCell ref="A6:D6"/>
    <mergeCell ref="E6:K6"/>
    <mergeCell ref="B10:K10"/>
    <mergeCell ref="A19:K19"/>
    <mergeCell ref="A4:D4"/>
    <mergeCell ref="E4:K4"/>
    <mergeCell ref="A1:K1"/>
    <mergeCell ref="A2:D2"/>
    <mergeCell ref="E2:K2"/>
    <mergeCell ref="A3:D3"/>
    <mergeCell ref="E3:K3"/>
  </mergeCells>
  <conditionalFormatting sqref="B7:F7 B9:E9 J9:K9">
    <cfRule type="containsText" dxfId="80" priority="3" operator="containsText" text="10/12/xxxx">
      <formula>NOT(ISERROR(SEARCH("10/12/xxxx",B7)))</formula>
    </cfRule>
  </conditionalFormatting>
  <conditionalFormatting sqref="G7 F9">
    <cfRule type="containsText" dxfId="79" priority="1" operator="containsText" text="10/12/xxxx">
      <formula>NOT(ISERROR(SEARCH("10/12/xxxx",F7)))</formula>
    </cfRule>
  </conditionalFormatting>
  <conditionalFormatting sqref="H7:J7 G9:I9">
    <cfRule type="containsText" dxfId="78" priority="4" operator="containsText" text="10/12/xxxx">
      <formula>NOT(ISERROR(SEARCH("10/12/xxxx",G7)))</formula>
    </cfRule>
  </conditionalFormatting>
  <dataValidations count="5">
    <dataValidation allowBlank="1" showInputMessage="1" showErrorMessage="1" prompt="Please input the correct Rehabilitation Area number (RA#)" sqref="E2:K2" xr:uid="{D0BD4E69-8724-4BCD-BB44-AAFF18654952}"/>
    <dataValidation allowBlank="1" showInputMessage="1" showErrorMessage="1" promptTitle="Rehabilitation Milestone" prompt="Insert the Rehabilitation Milestone number here (RM#)" sqref="A11:A17" xr:uid="{3A996146-D11E-4798-802C-F378EA44F52A}"/>
    <dataValidation allowBlank="1" showInputMessage="1" showErrorMessage="1" promptTitle="Insert Area (ha)" prompt="Please insert the cumulative area achieved in hectares (ha) as required" sqref="B13:D17 B11:E12 G11:H12 J11:K12 I11:I15" xr:uid="{3C252B50-B4F1-4831-9831-CDB03D071F59}"/>
    <dataValidation allowBlank="1" showInputMessage="1" showErrorMessage="1" promptTitle="Insert Area (ha)" prompt="Please insert the cumulative area available in hectares (ha)" sqref="F11:F12 B8:J8" xr:uid="{A7A34BD3-5AFA-45A4-8434-002589719087}"/>
    <dataValidation allowBlank="1" showInputMessage="1" showErrorMessage="1" promptTitle="Insert Date" prompt="Please insert the date the area is available for rehabilitation" sqref="B7:J7 B9:K9" xr:uid="{2FC8EA8E-82EC-48C1-A73E-5269D3151BEB}"/>
  </dataValidations>
  <pageMargins left="0.7" right="0.7" top="0.75" bottom="0.75" header="0.3" footer="0.3"/>
  <pageSetup paperSize="9" orientation="portrait" r:id="rId1"/>
  <tableParts count="2">
    <tablePart r:id="rId2"/>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DD0395-B04F-4922-AEE9-60319F8D5267}">
  <sheetPr codeName="Sheet5"/>
  <dimension ref="A1:K22"/>
  <sheetViews>
    <sheetView workbookViewId="0">
      <selection activeCell="H14" sqref="H14"/>
    </sheetView>
  </sheetViews>
  <sheetFormatPr defaultColWidth="12.140625" defaultRowHeight="15" x14ac:dyDescent="0.25"/>
  <cols>
    <col min="1" max="1" width="15.7109375" style="8" customWidth="1"/>
  </cols>
  <sheetData>
    <row r="1" spans="1:11" ht="23.25" customHeight="1" thickBot="1" x14ac:dyDescent="0.35">
      <c r="A1" s="204" t="s">
        <v>88</v>
      </c>
      <c r="B1" s="205"/>
      <c r="C1" s="205"/>
      <c r="D1" s="205"/>
      <c r="E1" s="205"/>
      <c r="F1" s="205"/>
      <c r="G1" s="205"/>
      <c r="H1" s="205"/>
      <c r="I1" s="205"/>
      <c r="J1" s="205"/>
      <c r="K1" s="206"/>
    </row>
    <row r="2" spans="1:11" ht="16.149999999999999" customHeight="1" thickBot="1" x14ac:dyDescent="0.3">
      <c r="A2" s="202" t="s">
        <v>89</v>
      </c>
      <c r="B2" s="202"/>
      <c r="C2" s="202"/>
      <c r="D2" s="202"/>
      <c r="E2" s="207" t="s">
        <v>140</v>
      </c>
      <c r="F2" s="207"/>
      <c r="G2" s="207"/>
      <c r="H2" s="207"/>
      <c r="I2" s="207"/>
      <c r="J2" s="207"/>
      <c r="K2" s="207"/>
    </row>
    <row r="3" spans="1:11" ht="16.149999999999999" customHeight="1" thickBot="1" x14ac:dyDescent="0.3">
      <c r="A3" s="202" t="s">
        <v>90</v>
      </c>
      <c r="B3" s="202"/>
      <c r="C3" s="202"/>
      <c r="D3" s="202"/>
      <c r="E3" s="207" t="s">
        <v>103</v>
      </c>
      <c r="F3" s="207"/>
      <c r="G3" s="207"/>
      <c r="H3" s="207"/>
      <c r="I3" s="207"/>
      <c r="J3" s="207"/>
      <c r="K3" s="207"/>
    </row>
    <row r="4" spans="1:11" ht="16.149999999999999" customHeight="1" thickBot="1" x14ac:dyDescent="0.3">
      <c r="A4" s="202" t="s">
        <v>91</v>
      </c>
      <c r="B4" s="202"/>
      <c r="C4" s="202"/>
      <c r="D4" s="202"/>
      <c r="E4" s="203">
        <f>SUM('Full Schedule'!E41:E52)</f>
        <v>61.451143363100002</v>
      </c>
      <c r="F4" s="203"/>
      <c r="G4" s="203"/>
      <c r="H4" s="203"/>
      <c r="I4" s="203"/>
      <c r="J4" s="203"/>
      <c r="K4" s="203"/>
    </row>
    <row r="5" spans="1:11" ht="32.25" customHeight="1" thickBot="1" x14ac:dyDescent="0.3">
      <c r="A5" s="214" t="s">
        <v>107</v>
      </c>
      <c r="B5" s="214"/>
      <c r="C5" s="214"/>
      <c r="D5" s="214"/>
      <c r="E5" s="207">
        <v>2054</v>
      </c>
      <c r="F5" s="207"/>
      <c r="G5" s="207"/>
      <c r="H5" s="207"/>
      <c r="I5" s="207"/>
      <c r="J5" s="207"/>
      <c r="K5" s="207"/>
    </row>
    <row r="6" spans="1:11" ht="16.149999999999999" customHeight="1" thickBot="1" x14ac:dyDescent="0.3">
      <c r="A6" s="202" t="s">
        <v>92</v>
      </c>
      <c r="B6" s="202"/>
      <c r="C6" s="202"/>
      <c r="D6" s="202"/>
      <c r="E6" s="207" t="s">
        <v>227</v>
      </c>
      <c r="F6" s="207"/>
      <c r="G6" s="207"/>
      <c r="H6" s="207"/>
      <c r="I6" s="207"/>
      <c r="J6" s="207"/>
      <c r="K6" s="207"/>
    </row>
    <row r="7" spans="1:11" ht="31.15" customHeight="1" thickBot="1" x14ac:dyDescent="0.3">
      <c r="A7" s="5" t="s">
        <v>93</v>
      </c>
      <c r="B7" s="12">
        <v>58785</v>
      </c>
      <c r="C7" s="12">
        <v>60976</v>
      </c>
      <c r="D7" s="13">
        <v>68281</v>
      </c>
      <c r="E7" s="14">
        <v>70838</v>
      </c>
      <c r="F7" s="14"/>
      <c r="G7" s="14"/>
      <c r="H7" s="14"/>
      <c r="I7" s="14"/>
      <c r="J7" s="14"/>
    </row>
    <row r="8" spans="1:11" ht="31.15" customHeight="1" thickBot="1" x14ac:dyDescent="0.3">
      <c r="A8" s="5" t="s">
        <v>94</v>
      </c>
      <c r="B8" s="115">
        <f>'Full Schedule'!AV42</f>
        <v>30.533705000000005</v>
      </c>
      <c r="C8" s="115">
        <f>'Full Schedule'!BB42</f>
        <v>30.533705000000005</v>
      </c>
      <c r="D8" s="116">
        <f>'Full Schedule'!BV42</f>
        <v>42.900664600000006</v>
      </c>
      <c r="E8" s="120">
        <f>'Full Schedule'!CC42</f>
        <v>61.451104000000008</v>
      </c>
      <c r="F8" s="120"/>
      <c r="G8" s="120"/>
      <c r="H8" s="120"/>
      <c r="I8" s="120"/>
      <c r="J8" s="120"/>
    </row>
    <row r="9" spans="1:11" ht="31.15" customHeight="1" thickBot="1" x14ac:dyDescent="0.3">
      <c r="A9" s="6" t="s">
        <v>95</v>
      </c>
      <c r="B9" s="12">
        <v>60976</v>
      </c>
      <c r="C9" s="12">
        <v>62802</v>
      </c>
      <c r="D9" s="14">
        <v>70838</v>
      </c>
      <c r="E9" s="14">
        <v>72664</v>
      </c>
      <c r="F9" s="14">
        <v>74489</v>
      </c>
      <c r="G9" s="14">
        <v>76316</v>
      </c>
      <c r="H9" s="14">
        <v>78142</v>
      </c>
      <c r="I9" s="14">
        <v>79968</v>
      </c>
      <c r="J9" s="14">
        <v>81794</v>
      </c>
    </row>
    <row r="10" spans="1:11" ht="30.75" thickBot="1" x14ac:dyDescent="0.3">
      <c r="A10" s="7" t="s">
        <v>96</v>
      </c>
      <c r="B10" s="215" t="s">
        <v>97</v>
      </c>
      <c r="C10" s="216"/>
      <c r="D10" s="216"/>
      <c r="E10" s="216"/>
      <c r="F10" s="216"/>
      <c r="G10" s="216"/>
      <c r="H10" s="216"/>
      <c r="I10" s="216"/>
      <c r="J10" s="216"/>
      <c r="K10" s="217"/>
    </row>
    <row r="11" spans="1:11" ht="15.75" thickBot="1" x14ac:dyDescent="0.3">
      <c r="A11" s="110" t="s">
        <v>21</v>
      </c>
      <c r="B11" s="113">
        <f>'Full Schedule'!BB43</f>
        <v>30.533705000000005</v>
      </c>
      <c r="C11" s="122">
        <f>'Full Schedule'!BG43</f>
        <v>30.533705000000005</v>
      </c>
      <c r="D11" s="113">
        <f>'Full Schedule'!CC43</f>
        <v>42.900664600000006</v>
      </c>
      <c r="E11" s="111">
        <f>'Full Schedule'!CH43</f>
        <v>61.451104000000008</v>
      </c>
      <c r="F11" s="113"/>
      <c r="G11" s="113"/>
      <c r="H11" s="113"/>
      <c r="I11" s="113"/>
      <c r="J11" s="113"/>
    </row>
    <row r="12" spans="1:11" s="93" customFormat="1" ht="15.75" thickBot="1" x14ac:dyDescent="0.3">
      <c r="A12" s="110" t="s">
        <v>22</v>
      </c>
      <c r="B12" s="111">
        <f>'Full Schedule'!BB44</f>
        <v>30.533705000000005</v>
      </c>
      <c r="C12" s="112">
        <f>'Full Schedule'!BG44</f>
        <v>30.533705000000005</v>
      </c>
      <c r="D12" s="111">
        <f>'Full Schedule'!CC44</f>
        <v>42.900664600000006</v>
      </c>
      <c r="E12" s="111">
        <f>'Full Schedule'!CH44</f>
        <v>61.451104000000008</v>
      </c>
      <c r="F12" s="111"/>
      <c r="G12" s="111"/>
      <c r="H12" s="111"/>
      <c r="I12" s="111"/>
      <c r="J12" s="111"/>
    </row>
    <row r="13" spans="1:11" ht="15.75" thickBot="1" x14ac:dyDescent="0.3">
      <c r="A13" s="110" t="s">
        <v>24</v>
      </c>
      <c r="B13" s="111">
        <f>'Full Schedule'!BB45</f>
        <v>30.533705000000005</v>
      </c>
      <c r="C13" s="112">
        <f>'Full Schedule'!BG45</f>
        <v>30.533705000000005</v>
      </c>
      <c r="D13" s="111">
        <f>'Full Schedule'!CC45</f>
        <v>42.900664600000006</v>
      </c>
      <c r="E13" s="111">
        <f>'Full Schedule'!CH45</f>
        <v>61.451104000000008</v>
      </c>
      <c r="F13" s="111"/>
      <c r="G13" s="111"/>
      <c r="H13" s="111"/>
      <c r="I13" s="111"/>
      <c r="J13" s="111"/>
    </row>
    <row r="14" spans="1:11" ht="15.75" thickBot="1" x14ac:dyDescent="0.3">
      <c r="A14" s="110" t="s">
        <v>25</v>
      </c>
      <c r="B14" s="111">
        <f>'Full Schedule'!BB46</f>
        <v>30.533705000000005</v>
      </c>
      <c r="C14" s="112">
        <f>'Full Schedule'!BG46</f>
        <v>30.533705000000005</v>
      </c>
      <c r="D14" s="111">
        <f>'Full Schedule'!CC46</f>
        <v>42.900664600000006</v>
      </c>
      <c r="E14" s="111">
        <f>'Full Schedule'!CH46</f>
        <v>61.451104000000008</v>
      </c>
      <c r="F14" s="111"/>
      <c r="G14" s="111"/>
      <c r="H14" s="111"/>
      <c r="I14" s="111"/>
      <c r="J14" s="111"/>
    </row>
    <row r="15" spans="1:11" ht="15.75" thickBot="1" x14ac:dyDescent="0.3">
      <c r="A15" s="110" t="s">
        <v>27</v>
      </c>
      <c r="B15" s="111">
        <f>'Full Schedule'!BB47</f>
        <v>30.533705000000005</v>
      </c>
      <c r="C15" s="112">
        <f>'Full Schedule'!BG47</f>
        <v>30.533705000000005</v>
      </c>
      <c r="D15" s="111">
        <f>'Full Schedule'!CC47</f>
        <v>42.900664600000006</v>
      </c>
      <c r="E15" s="111">
        <f>'Full Schedule'!CH47</f>
        <v>61.451104000000008</v>
      </c>
      <c r="F15" s="111"/>
      <c r="G15" s="111"/>
      <c r="H15" s="111"/>
      <c r="I15" s="111"/>
      <c r="J15" s="111"/>
    </row>
    <row r="16" spans="1:11" ht="15.75" thickBot="1" x14ac:dyDescent="0.3">
      <c r="A16" s="110" t="s">
        <v>28</v>
      </c>
      <c r="B16" s="111">
        <f>'Full Schedule'!BB48</f>
        <v>0</v>
      </c>
      <c r="C16" s="112">
        <f>'Full Schedule'!BG48</f>
        <v>30.533705000000005</v>
      </c>
      <c r="D16" s="111">
        <f>'Full Schedule'!CC48</f>
        <v>30.533705000000005</v>
      </c>
      <c r="E16" s="111">
        <f>'Full Schedule'!CH48</f>
        <v>42.900664600000006</v>
      </c>
      <c r="F16" s="111">
        <f>'Full Schedule'!CM48</f>
        <v>61.451104000000008</v>
      </c>
      <c r="G16" s="111"/>
      <c r="H16" s="111"/>
      <c r="I16" s="111"/>
      <c r="J16" s="111"/>
    </row>
    <row r="17" spans="1:11" x14ac:dyDescent="0.25">
      <c r="A17" s="118" t="s">
        <v>30</v>
      </c>
      <c r="B17" s="114">
        <f>'Full Schedule'!BB49</f>
        <v>0</v>
      </c>
      <c r="C17" s="119">
        <f>'Full Schedule'!BG49</f>
        <v>0</v>
      </c>
      <c r="D17" s="114">
        <f>'Full Schedule'!CC49</f>
        <v>30.533705000000005</v>
      </c>
      <c r="E17" s="114">
        <f>'Full Schedule'!CH49</f>
        <v>30.533705000000005</v>
      </c>
      <c r="F17" s="114">
        <f>'Full Schedule'!CM49</f>
        <v>30.533705000000005</v>
      </c>
      <c r="G17" s="114">
        <f>'Full Schedule'!CR49</f>
        <v>30.533705000000005</v>
      </c>
      <c r="H17" s="114">
        <f>'Full Schedule'!CW49</f>
        <v>30.533705000000005</v>
      </c>
      <c r="I17" s="114">
        <f>'Full Schedule'!DB49</f>
        <v>42.900664600000006</v>
      </c>
      <c r="J17" s="114">
        <f>'Full Schedule'!DG49</f>
        <v>61.451104000000008</v>
      </c>
    </row>
    <row r="18" spans="1:11" ht="15.75" thickBot="1" x14ac:dyDescent="0.3"/>
    <row r="19" spans="1:11" x14ac:dyDescent="0.25">
      <c r="A19" s="218" t="s">
        <v>98</v>
      </c>
      <c r="B19" s="219"/>
      <c r="C19" s="219"/>
      <c r="D19" s="219"/>
      <c r="E19" s="219"/>
      <c r="F19" s="219"/>
      <c r="G19" s="219"/>
      <c r="H19" s="219"/>
      <c r="I19" s="219"/>
      <c r="J19" s="219"/>
      <c r="K19" s="220"/>
    </row>
    <row r="20" spans="1:11" x14ac:dyDescent="0.25">
      <c r="A20" s="208" t="s">
        <v>99</v>
      </c>
      <c r="B20" s="209"/>
      <c r="C20" s="209"/>
      <c r="D20" s="209"/>
      <c r="E20" s="209"/>
      <c r="F20" s="209"/>
      <c r="G20" s="209"/>
      <c r="H20" s="209"/>
      <c r="I20" s="209"/>
      <c r="J20" s="209"/>
      <c r="K20" s="210"/>
    </row>
    <row r="21" spans="1:11" x14ac:dyDescent="0.25">
      <c r="A21" s="208" t="s">
        <v>100</v>
      </c>
      <c r="B21" s="209"/>
      <c r="C21" s="209"/>
      <c r="D21" s="209"/>
      <c r="E21" s="209"/>
      <c r="F21" s="209"/>
      <c r="G21" s="209"/>
      <c r="H21" s="209"/>
      <c r="I21" s="209"/>
      <c r="J21" s="209"/>
      <c r="K21" s="210"/>
    </row>
    <row r="22" spans="1:11" ht="15.75" thickBot="1" x14ac:dyDescent="0.3">
      <c r="A22" s="211" t="s">
        <v>101</v>
      </c>
      <c r="B22" s="212"/>
      <c r="C22" s="212"/>
      <c r="D22" s="212"/>
      <c r="E22" s="212"/>
      <c r="F22" s="212"/>
      <c r="G22" s="212"/>
      <c r="H22" s="212"/>
      <c r="I22" s="212"/>
      <c r="J22" s="212"/>
      <c r="K22" s="213"/>
    </row>
  </sheetData>
  <mergeCells count="16">
    <mergeCell ref="A20:K20"/>
    <mergeCell ref="A21:K21"/>
    <mergeCell ref="A22:K22"/>
    <mergeCell ref="A5:D5"/>
    <mergeCell ref="E5:K5"/>
    <mergeCell ref="A6:D6"/>
    <mergeCell ref="E6:K6"/>
    <mergeCell ref="B10:K10"/>
    <mergeCell ref="A19:K19"/>
    <mergeCell ref="A4:D4"/>
    <mergeCell ref="E4:K4"/>
    <mergeCell ref="A1:K1"/>
    <mergeCell ref="A2:D2"/>
    <mergeCell ref="E2:K2"/>
    <mergeCell ref="A3:D3"/>
    <mergeCell ref="E3:K3"/>
  </mergeCells>
  <conditionalFormatting sqref="B7:C7 B9:C9 G9:I9">
    <cfRule type="containsText" dxfId="77" priority="4" operator="containsText" text="10/12/xxxx">
      <formula>NOT(ISERROR(SEARCH("10/12/xxxx",B7)))</formula>
    </cfRule>
  </conditionalFormatting>
  <conditionalFormatting sqref="D7">
    <cfRule type="containsText" dxfId="76" priority="2" operator="containsText" text="10/12/xxxx">
      <formula>NOT(ISERROR(SEARCH("10/12/xxxx",D7)))</formula>
    </cfRule>
  </conditionalFormatting>
  <conditionalFormatting sqref="E7:G7 D9:F9">
    <cfRule type="containsText" dxfId="75" priority="5" operator="containsText" text="10/12/xxxx">
      <formula>NOT(ISERROR(SEARCH("10/12/xxxx",D7)))</formula>
    </cfRule>
  </conditionalFormatting>
  <conditionalFormatting sqref="H7:J7">
    <cfRule type="containsText" dxfId="74" priority="6" operator="containsText" text="10/12/xxxx">
      <formula>NOT(ISERROR(SEARCH("10/12/xxxx",H7)))</formula>
    </cfRule>
  </conditionalFormatting>
  <conditionalFormatting sqref="J9">
    <cfRule type="containsText" dxfId="73" priority="3" operator="containsText" text="10/12/xxxx">
      <formula>NOT(ISERROR(SEARCH("10/12/xxxx",J9)))</formula>
    </cfRule>
  </conditionalFormatting>
  <dataValidations count="5">
    <dataValidation allowBlank="1" showInputMessage="1" showErrorMessage="1" promptTitle="Rehabilitation Milestone" prompt="Insert the Rehabilitation Milestone number here (RM#)" sqref="A11:A17" xr:uid="{C6AE3186-0349-4482-9845-B654EC18B796}"/>
    <dataValidation allowBlank="1" showInputMessage="1" showErrorMessage="1" prompt="Please input the correct Rehabilitation Area number (RA#)" sqref="E2:K2" xr:uid="{93FE0074-8090-4663-B2BE-B129919A8594}"/>
    <dataValidation allowBlank="1" showInputMessage="1" showErrorMessage="1" promptTitle="Insert Area (ha)" prompt="Please insert the cumulative area achieved in hectares (ha) as required" sqref="B13:C17 B11:D12 F11:J12" xr:uid="{EF25BC51-DB7C-4B09-B0D9-8BCC3618DF94}"/>
    <dataValidation allowBlank="1" showInputMessage="1" showErrorMessage="1" promptTitle="Insert Date" prompt="Please insert the date the area is available for rehabilitation" sqref="B9:J9 B7:J7" xr:uid="{7DC12098-7C97-4821-9B21-BD5B78020102}"/>
    <dataValidation allowBlank="1" showInputMessage="1" showErrorMessage="1" promptTitle="Insert Area (ha)" prompt="Please insert the cumulative area available in hectares (ha)" sqref="B8:J8" xr:uid="{56EDBC8E-CA6F-4F6A-945F-3541F9615D23}"/>
  </dataValidations>
  <pageMargins left="0.7" right="0.7" top="0.75" bottom="0.75" header="0.3" footer="0.3"/>
  <pageSetup paperSize="9" orientation="portrait" r:id="rId1"/>
  <tableParts count="2">
    <tablePart r:id="rId2"/>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24C353-7904-4E02-A033-1D57F015FD38}">
  <sheetPr codeName="Sheet6"/>
  <dimension ref="A1:K22"/>
  <sheetViews>
    <sheetView workbookViewId="0">
      <selection activeCell="B10" sqref="B10:K10"/>
    </sheetView>
  </sheetViews>
  <sheetFormatPr defaultColWidth="12.140625" defaultRowHeight="15" x14ac:dyDescent="0.25"/>
  <cols>
    <col min="1" max="1" width="15.7109375" style="8" customWidth="1"/>
  </cols>
  <sheetData>
    <row r="1" spans="1:11" ht="23.25" customHeight="1" thickBot="1" x14ac:dyDescent="0.35">
      <c r="A1" s="204" t="s">
        <v>88</v>
      </c>
      <c r="B1" s="205"/>
      <c r="C1" s="205"/>
      <c r="D1" s="205"/>
      <c r="E1" s="205"/>
      <c r="F1" s="205"/>
      <c r="G1" s="205"/>
      <c r="H1" s="205"/>
      <c r="I1" s="205"/>
      <c r="J1" s="205"/>
      <c r="K1" s="206"/>
    </row>
    <row r="2" spans="1:11" ht="16.149999999999999" customHeight="1" thickBot="1" x14ac:dyDescent="0.3">
      <c r="A2" s="202" t="s">
        <v>89</v>
      </c>
      <c r="B2" s="202"/>
      <c r="C2" s="202"/>
      <c r="D2" s="202"/>
      <c r="E2" s="207" t="s">
        <v>141</v>
      </c>
      <c r="F2" s="207"/>
      <c r="G2" s="207"/>
      <c r="H2" s="207"/>
      <c r="I2" s="207"/>
      <c r="J2" s="207"/>
      <c r="K2" s="207"/>
    </row>
    <row r="3" spans="1:11" ht="16.149999999999999" customHeight="1" thickBot="1" x14ac:dyDescent="0.3">
      <c r="A3" s="202" t="s">
        <v>90</v>
      </c>
      <c r="B3" s="202"/>
      <c r="C3" s="202"/>
      <c r="D3" s="202"/>
      <c r="E3" s="207" t="s">
        <v>104</v>
      </c>
      <c r="F3" s="207"/>
      <c r="G3" s="207"/>
      <c r="H3" s="207"/>
      <c r="I3" s="207"/>
      <c r="J3" s="207"/>
      <c r="K3" s="207"/>
    </row>
    <row r="4" spans="1:11" ht="16.149999999999999" customHeight="1" thickBot="1" x14ac:dyDescent="0.3">
      <c r="A4" s="202" t="s">
        <v>91</v>
      </c>
      <c r="B4" s="202"/>
      <c r="C4" s="202"/>
      <c r="D4" s="202"/>
      <c r="E4" s="203">
        <f>SUM('Full Schedule'!E53:E64)</f>
        <v>1179.92256651462</v>
      </c>
      <c r="F4" s="203"/>
      <c r="G4" s="203"/>
      <c r="H4" s="203"/>
      <c r="I4" s="203"/>
      <c r="J4" s="203"/>
      <c r="K4" s="203"/>
    </row>
    <row r="5" spans="1:11" ht="32.25" customHeight="1" thickBot="1" x14ac:dyDescent="0.3">
      <c r="A5" s="214" t="s">
        <v>107</v>
      </c>
      <c r="B5" s="214"/>
      <c r="C5" s="214"/>
      <c r="D5" s="214"/>
      <c r="E5" s="207">
        <v>2066</v>
      </c>
      <c r="F5" s="207"/>
      <c r="G5" s="207"/>
      <c r="H5" s="207"/>
      <c r="I5" s="207"/>
      <c r="J5" s="207"/>
      <c r="K5" s="207"/>
    </row>
    <row r="6" spans="1:11" ht="16.149999999999999" customHeight="1" thickBot="1" x14ac:dyDescent="0.3">
      <c r="A6" s="202" t="s">
        <v>92</v>
      </c>
      <c r="B6" s="202"/>
      <c r="C6" s="202"/>
      <c r="D6" s="202"/>
      <c r="E6" s="207" t="s">
        <v>9</v>
      </c>
      <c r="F6" s="207"/>
      <c r="G6" s="207"/>
      <c r="H6" s="207"/>
      <c r="I6" s="207"/>
      <c r="J6" s="207"/>
      <c r="K6" s="207"/>
    </row>
    <row r="7" spans="1:11" ht="31.15" customHeight="1" thickBot="1" x14ac:dyDescent="0.3">
      <c r="A7" s="5" t="s">
        <v>93</v>
      </c>
      <c r="B7" s="12">
        <v>60976</v>
      </c>
      <c r="C7" s="12">
        <v>62802</v>
      </c>
      <c r="D7" s="13">
        <v>64629</v>
      </c>
      <c r="E7" s="13">
        <v>68281</v>
      </c>
      <c r="F7" s="14">
        <v>70838</v>
      </c>
      <c r="G7" s="14">
        <v>72664</v>
      </c>
      <c r="H7" s="14">
        <v>74489</v>
      </c>
      <c r="I7" s="14"/>
      <c r="J7" s="14"/>
    </row>
    <row r="8" spans="1:11" ht="31.15" customHeight="1" thickBot="1" x14ac:dyDescent="0.3">
      <c r="A8" s="5" t="s">
        <v>94</v>
      </c>
      <c r="B8" s="117">
        <f>'Full Schedule'!BB54</f>
        <v>14.329875300000001</v>
      </c>
      <c r="C8" s="117">
        <f>'Full Schedule'!BG54</f>
        <v>85.979376500000001</v>
      </c>
      <c r="D8" s="116">
        <f>'Full Schedule'!BL54</f>
        <v>184.75213340588235</v>
      </c>
      <c r="E8" s="116">
        <f>'Full Schedule'!BV54</f>
        <v>599.28469046470582</v>
      </c>
      <c r="F8" s="120">
        <f>'Full Schedule'!CC54</f>
        <v>889.49392644999989</v>
      </c>
      <c r="G8" s="120">
        <f>'Full Schedule'!CH54</f>
        <v>1096.9424351999999</v>
      </c>
      <c r="H8" s="120">
        <f>'Full Schedule'!CM54</f>
        <v>1179.9218386999999</v>
      </c>
      <c r="I8" s="120"/>
      <c r="J8" s="120"/>
    </row>
    <row r="9" spans="1:11" ht="31.15" customHeight="1" thickBot="1" x14ac:dyDescent="0.3">
      <c r="A9" s="6" t="s">
        <v>95</v>
      </c>
      <c r="B9" s="12">
        <v>62802</v>
      </c>
      <c r="C9" s="13">
        <v>64629</v>
      </c>
      <c r="D9" s="13">
        <v>68281</v>
      </c>
      <c r="E9" s="14">
        <v>70838</v>
      </c>
      <c r="F9" s="14">
        <v>72664</v>
      </c>
      <c r="G9" s="14">
        <v>74489</v>
      </c>
      <c r="H9" s="14">
        <v>76316</v>
      </c>
      <c r="I9" s="14">
        <v>78142</v>
      </c>
      <c r="J9" s="14">
        <v>79968</v>
      </c>
    </row>
    <row r="10" spans="1:11" ht="30.75" thickBot="1" x14ac:dyDescent="0.3">
      <c r="A10" s="7" t="s">
        <v>96</v>
      </c>
      <c r="B10" s="215" t="s">
        <v>97</v>
      </c>
      <c r="C10" s="216"/>
      <c r="D10" s="216"/>
      <c r="E10" s="216"/>
      <c r="F10" s="216"/>
      <c r="G10" s="216"/>
      <c r="H10" s="216"/>
      <c r="I10" s="216"/>
      <c r="J10" s="216"/>
      <c r="K10" s="217"/>
    </row>
    <row r="11" spans="1:11" ht="15.75" thickBot="1" x14ac:dyDescent="0.3">
      <c r="A11" s="110" t="s">
        <v>21</v>
      </c>
      <c r="B11" s="111">
        <f>'Full Schedule'!BG55</f>
        <v>14.329875300000001</v>
      </c>
      <c r="C11" s="113">
        <f>'Full Schedule'!BL55</f>
        <v>85.979376500000001</v>
      </c>
      <c r="D11" s="113">
        <f>'Full Schedule'!BV55</f>
        <v>184.75213340588235</v>
      </c>
      <c r="E11" s="113">
        <f>'Full Schedule'!CC55</f>
        <v>599.28469046470582</v>
      </c>
      <c r="F11" s="113">
        <f>'Full Schedule'!CH55</f>
        <v>889.49392644999989</v>
      </c>
      <c r="G11" s="113">
        <f>'Full Schedule'!CM55</f>
        <v>1096.9424351999999</v>
      </c>
      <c r="H11" s="111">
        <f>'Full Schedule'!CR55</f>
        <v>1179.9218386999999</v>
      </c>
      <c r="I11" s="114"/>
      <c r="J11" s="113"/>
    </row>
    <row r="12" spans="1:11" s="93" customFormat="1" ht="15.75" thickBot="1" x14ac:dyDescent="0.3">
      <c r="A12" s="110" t="s">
        <v>22</v>
      </c>
      <c r="B12" s="112">
        <f>'Full Schedule'!BG56</f>
        <v>14.329875300000001</v>
      </c>
      <c r="C12" s="111">
        <f>'Full Schedule'!BL56</f>
        <v>85.979376500000001</v>
      </c>
      <c r="D12" s="111">
        <f>'Full Schedule'!BV56</f>
        <v>184.75213340588235</v>
      </c>
      <c r="E12" s="111">
        <f>'Full Schedule'!CC56</f>
        <v>599.28469046470582</v>
      </c>
      <c r="F12" s="111">
        <f>'Full Schedule'!CH56</f>
        <v>889.49392644999989</v>
      </c>
      <c r="G12" s="111">
        <f>'Full Schedule'!CM56</f>
        <v>1096.9424351999999</v>
      </c>
      <c r="H12" s="111">
        <f>'Full Schedule'!CR56</f>
        <v>1179.9218386999999</v>
      </c>
      <c r="I12" s="111"/>
      <c r="J12" s="111"/>
    </row>
    <row r="13" spans="1:11" ht="15.75" thickBot="1" x14ac:dyDescent="0.3">
      <c r="A13" s="110" t="s">
        <v>24</v>
      </c>
      <c r="B13" s="112">
        <f>'Full Schedule'!BG57</f>
        <v>14.329875300000001</v>
      </c>
      <c r="C13" s="111">
        <f>'Full Schedule'!BL57</f>
        <v>85.979376500000001</v>
      </c>
      <c r="D13" s="111">
        <f>'Full Schedule'!BV57</f>
        <v>184.75213340588235</v>
      </c>
      <c r="E13" s="111">
        <f>'Full Schedule'!CC57</f>
        <v>599.28469046470582</v>
      </c>
      <c r="F13" s="111">
        <f>'Full Schedule'!CH57</f>
        <v>889.49392644999989</v>
      </c>
      <c r="G13" s="111">
        <f>'Full Schedule'!CM57</f>
        <v>1096.9424351999999</v>
      </c>
      <c r="H13" s="111">
        <f>'Full Schedule'!CR57</f>
        <v>1179.9218386999999</v>
      </c>
      <c r="I13" s="114"/>
      <c r="J13" s="111"/>
    </row>
    <row r="14" spans="1:11" ht="15.75" thickBot="1" x14ac:dyDescent="0.3">
      <c r="A14" s="110" t="s">
        <v>25</v>
      </c>
      <c r="B14" s="112">
        <f>'Full Schedule'!BG58</f>
        <v>14.329875300000001</v>
      </c>
      <c r="C14" s="111">
        <f>'Full Schedule'!BL58</f>
        <v>85.979376500000001</v>
      </c>
      <c r="D14" s="111">
        <f>'Full Schedule'!BV58</f>
        <v>184.75213340588235</v>
      </c>
      <c r="E14" s="111">
        <f>'Full Schedule'!CC58</f>
        <v>599.28469046470582</v>
      </c>
      <c r="F14" s="111">
        <f>'Full Schedule'!CH58</f>
        <v>889.49392644999989</v>
      </c>
      <c r="G14" s="111">
        <f>'Full Schedule'!CM58</f>
        <v>1096.9424351999999</v>
      </c>
      <c r="H14" s="111">
        <f>'Full Schedule'!CR58</f>
        <v>1179.9218386999999</v>
      </c>
      <c r="I14" s="114"/>
      <c r="J14" s="111"/>
    </row>
    <row r="15" spans="1:11" ht="15.75" thickBot="1" x14ac:dyDescent="0.3">
      <c r="A15" s="110" t="s">
        <v>26</v>
      </c>
      <c r="B15" s="112">
        <f>'Full Schedule'!BG59</f>
        <v>14.329875300000001</v>
      </c>
      <c r="C15" s="111">
        <f>'Full Schedule'!BL59</f>
        <v>85.979376500000001</v>
      </c>
      <c r="D15" s="111">
        <f>'Full Schedule'!BV59</f>
        <v>184.75213340588235</v>
      </c>
      <c r="E15" s="111">
        <f>'Full Schedule'!CC59</f>
        <v>599.28469046470582</v>
      </c>
      <c r="F15" s="111">
        <f>'Full Schedule'!CH59</f>
        <v>889.49392644999989</v>
      </c>
      <c r="G15" s="111">
        <f>'Full Schedule'!CM59</f>
        <v>1096.9424351999999</v>
      </c>
      <c r="H15" s="111">
        <f>'Full Schedule'!CR59</f>
        <v>1179.9218386999999</v>
      </c>
      <c r="I15" s="114"/>
      <c r="J15" s="111"/>
    </row>
    <row r="16" spans="1:11" ht="15.75" thickBot="1" x14ac:dyDescent="0.3">
      <c r="A16" s="110" t="s">
        <v>28</v>
      </c>
      <c r="B16" s="112">
        <f>'Full Schedule'!BG60</f>
        <v>0</v>
      </c>
      <c r="C16" s="111">
        <f>'Full Schedule'!BL60</f>
        <v>14.329875300000001</v>
      </c>
      <c r="D16" s="111">
        <f>'Full Schedule'!BV60</f>
        <v>184.75213340588235</v>
      </c>
      <c r="E16" s="111">
        <f>'Full Schedule'!CC60</f>
        <v>184.75213340588235</v>
      </c>
      <c r="F16" s="111">
        <f>'Full Schedule'!CH60</f>
        <v>599.28469046470582</v>
      </c>
      <c r="G16" s="111">
        <f>'Full Schedule'!CM60</f>
        <v>889.49392644999989</v>
      </c>
      <c r="H16" s="111">
        <f>'Full Schedule'!CR60</f>
        <v>1096.9424351999999</v>
      </c>
      <c r="I16" s="114">
        <f>'Full Schedule'!CW60</f>
        <v>1179.9218386999999</v>
      </c>
      <c r="J16" s="111"/>
    </row>
    <row r="17" spans="1:11" ht="15.75" thickBot="1" x14ac:dyDescent="0.3">
      <c r="A17" s="110" t="s">
        <v>29</v>
      </c>
      <c r="B17" s="119">
        <f>'Full Schedule'!BG61</f>
        <v>0</v>
      </c>
      <c r="C17" s="114">
        <f>'Full Schedule'!BL61</f>
        <v>0</v>
      </c>
      <c r="D17" s="114">
        <f>'Full Schedule'!BV61</f>
        <v>85.979376500000001</v>
      </c>
      <c r="E17" s="114">
        <f>'Full Schedule'!CC61</f>
        <v>184.75213340588235</v>
      </c>
      <c r="F17" s="114">
        <f>'Full Schedule'!CH61</f>
        <v>184.75213340588235</v>
      </c>
      <c r="G17" s="114">
        <f>'Full Schedule'!CM61</f>
        <v>599.28469046470582</v>
      </c>
      <c r="H17" s="114">
        <f>'Full Schedule'!CR61</f>
        <v>889.49392644999989</v>
      </c>
      <c r="I17" s="114">
        <f>'Full Schedule'!CW61</f>
        <v>1096.9424351999999</v>
      </c>
      <c r="J17" s="114">
        <f>'Full Schedule'!DB61</f>
        <v>1179.9218386999999</v>
      </c>
    </row>
    <row r="18" spans="1:11" ht="15.75" thickBot="1" x14ac:dyDescent="0.3"/>
    <row r="19" spans="1:11" x14ac:dyDescent="0.25">
      <c r="A19" s="218" t="s">
        <v>98</v>
      </c>
      <c r="B19" s="219"/>
      <c r="C19" s="219"/>
      <c r="D19" s="219"/>
      <c r="E19" s="219"/>
      <c r="F19" s="219"/>
      <c r="G19" s="219"/>
      <c r="H19" s="219"/>
      <c r="I19" s="219"/>
      <c r="J19" s="219"/>
      <c r="K19" s="220"/>
    </row>
    <row r="20" spans="1:11" x14ac:dyDescent="0.25">
      <c r="A20" s="208" t="s">
        <v>99</v>
      </c>
      <c r="B20" s="209"/>
      <c r="C20" s="209"/>
      <c r="D20" s="209"/>
      <c r="E20" s="209"/>
      <c r="F20" s="209"/>
      <c r="G20" s="209"/>
      <c r="H20" s="209"/>
      <c r="I20" s="209"/>
      <c r="J20" s="209"/>
      <c r="K20" s="210"/>
    </row>
    <row r="21" spans="1:11" x14ac:dyDescent="0.25">
      <c r="A21" s="208" t="s">
        <v>100</v>
      </c>
      <c r="B21" s="209"/>
      <c r="C21" s="209"/>
      <c r="D21" s="209"/>
      <c r="E21" s="209"/>
      <c r="F21" s="209"/>
      <c r="G21" s="209"/>
      <c r="H21" s="209"/>
      <c r="I21" s="209"/>
      <c r="J21" s="209"/>
      <c r="K21" s="210"/>
    </row>
    <row r="22" spans="1:11" ht="15.75" thickBot="1" x14ac:dyDescent="0.3">
      <c r="A22" s="211" t="s">
        <v>101</v>
      </c>
      <c r="B22" s="212"/>
      <c r="C22" s="212"/>
      <c r="D22" s="212"/>
      <c r="E22" s="212"/>
      <c r="F22" s="212"/>
      <c r="G22" s="212"/>
      <c r="H22" s="212"/>
      <c r="I22" s="212"/>
      <c r="J22" s="212"/>
      <c r="K22" s="213"/>
    </row>
  </sheetData>
  <mergeCells count="16">
    <mergeCell ref="A20:K20"/>
    <mergeCell ref="A21:K21"/>
    <mergeCell ref="A22:K22"/>
    <mergeCell ref="A5:D5"/>
    <mergeCell ref="E5:K5"/>
    <mergeCell ref="A6:D6"/>
    <mergeCell ref="E6:K6"/>
    <mergeCell ref="B10:K10"/>
    <mergeCell ref="A19:K19"/>
    <mergeCell ref="A4:D4"/>
    <mergeCell ref="E4:K4"/>
    <mergeCell ref="A1:K1"/>
    <mergeCell ref="A2:D2"/>
    <mergeCell ref="E2:K2"/>
    <mergeCell ref="A3:D3"/>
    <mergeCell ref="E3:K3"/>
  </mergeCells>
  <conditionalFormatting sqref="B7">
    <cfRule type="containsText" dxfId="72" priority="3" operator="containsText" text="10/12/xxxx">
      <formula>NOT(ISERROR(SEARCH("10/12/xxxx",B7)))</formula>
    </cfRule>
  </conditionalFormatting>
  <conditionalFormatting sqref="B7:D7 B9:C9 H9:J9">
    <cfRule type="containsText" dxfId="71" priority="9" operator="containsText" text="10/12/xxxx">
      <formula>NOT(ISERROR(SEARCH("10/12/xxxx",B7)))</formula>
    </cfRule>
  </conditionalFormatting>
  <conditionalFormatting sqref="E7 D9">
    <cfRule type="containsText" dxfId="70" priority="4" operator="containsText" text="10/12/xxxx">
      <formula>NOT(ISERROR(SEARCH("10/12/xxxx",D7)))</formula>
    </cfRule>
  </conditionalFormatting>
  <conditionalFormatting sqref="F7:G7 E9:G9">
    <cfRule type="containsText" dxfId="69" priority="10" operator="containsText" text="10/12/xxxx">
      <formula>NOT(ISERROR(SEARCH("10/12/xxxx",E7)))</formula>
    </cfRule>
  </conditionalFormatting>
  <conditionalFormatting sqref="H7">
    <cfRule type="containsText" dxfId="68" priority="7" operator="containsText" text="10/12/xxxx">
      <formula>NOT(ISERROR(SEARCH("10/12/xxxx",H7)))</formula>
    </cfRule>
  </conditionalFormatting>
  <conditionalFormatting sqref="I7:J7">
    <cfRule type="containsText" dxfId="67" priority="6" operator="containsText" text="10/12/xxxx">
      <formula>NOT(ISERROR(SEARCH("10/12/xxxx",I7)))</formula>
    </cfRule>
  </conditionalFormatting>
  <dataValidations count="5">
    <dataValidation allowBlank="1" showInputMessage="1" showErrorMessage="1" prompt="Please input the correct Rehabilitation Area number (RA#)" sqref="E2:K2" xr:uid="{A45E11B2-B7A1-4CF9-8AA1-A7264BA27188}"/>
    <dataValidation allowBlank="1" showInputMessage="1" showErrorMessage="1" promptTitle="Rehabilitation Milestone" prompt="Insert the Rehabilitation Milestone number here (RM#)" sqref="A11:A17" xr:uid="{B5C525AB-7D6D-473B-A92D-99124A2B57FC}"/>
    <dataValidation allowBlank="1" showInputMessage="1" showErrorMessage="1" promptTitle="Insert Area (ha)" prompt="Please insert the cumulative area achieved in hectares (ha) as required" sqref="B13:B17 B11:G12" xr:uid="{28776532-CF8B-4029-8E87-993ECF44E08D}"/>
    <dataValidation allowBlank="1" showInputMessage="1" showErrorMessage="1" promptTitle="Insert Area (ha)" prompt="Please insert the cumulative area available in hectares (ha)" sqref="B8:J8" xr:uid="{C1552609-273C-41F9-AB47-DC64052F97F1}"/>
    <dataValidation allowBlank="1" showInputMessage="1" showErrorMessage="1" promptTitle="Insert Date" prompt="Please insert the date the area is available for rehabilitation" sqref="B7:J7 B9:J9" xr:uid="{F3F0DD3B-FEBF-461E-AEA8-C48B485CF83E}"/>
  </dataValidations>
  <pageMargins left="0.7" right="0.7" top="0.75" bottom="0.75" header="0.3" footer="0.3"/>
  <pageSetup paperSize="9" orientation="portrait" r:id="rId1"/>
  <tableParts count="2">
    <tablePart r:id="rId2"/>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23</vt:i4>
      </vt:variant>
      <vt:variant>
        <vt:lpstr>Named Ranges</vt:lpstr>
      </vt:variant>
      <vt:variant>
        <vt:i4>2</vt:i4>
      </vt:variant>
    </vt:vector>
  </HeadingPairs>
  <TitlesOfParts>
    <vt:vector size="25" baseType="lpstr">
      <vt:lpstr>Instructions</vt:lpstr>
      <vt:lpstr>Full Schedule</vt:lpstr>
      <vt:lpstr>Final Site Design</vt:lpstr>
      <vt:lpstr>Rehabilitation Areas</vt:lpstr>
      <vt:lpstr>RA1</vt:lpstr>
      <vt:lpstr>RA2</vt:lpstr>
      <vt:lpstr>RA3</vt:lpstr>
      <vt:lpstr>RA4</vt:lpstr>
      <vt:lpstr>RA5</vt:lpstr>
      <vt:lpstr>RA6</vt:lpstr>
      <vt:lpstr>RA7</vt:lpstr>
      <vt:lpstr>RA8</vt:lpstr>
      <vt:lpstr>RA9</vt:lpstr>
      <vt:lpstr>RA10</vt:lpstr>
      <vt:lpstr>RA11</vt:lpstr>
      <vt:lpstr>RA12</vt:lpstr>
      <vt:lpstr>RA13</vt:lpstr>
      <vt:lpstr>RA14</vt:lpstr>
      <vt:lpstr>RA15</vt:lpstr>
      <vt:lpstr>Rehabilitation Area Milestones</vt:lpstr>
      <vt:lpstr>IA1</vt:lpstr>
      <vt:lpstr>IA2</vt:lpstr>
      <vt:lpstr>Improvement Area Milestones</vt:lpstr>
      <vt:lpstr>'Full Schedule'!Print_Area</vt:lpstr>
      <vt:lpstr>'Full Schedule'!Print_Titles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Cameby Downs PRCP Schedule</dc:title>
  <dc:creator>XX</dc:creator>
  <cp:lastModifiedBy>Les Merton</cp:lastModifiedBy>
  <cp:lastPrinted>2021-06-01T08:04:38Z</cp:lastPrinted>
  <dcterms:created xsi:type="dcterms:W3CDTF">2021-02-22T00:55:36Z</dcterms:created>
  <dcterms:modified xsi:type="dcterms:W3CDTF">2025-03-25T06:31:10Z</dcterms:modified>
</cp:coreProperties>
</file>